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2 - Strecha" sheetId="2" r:id="rId2"/>
    <sheet name="05 - Elektroinštalácia - ..." sheetId="3" r:id="rId3"/>
    <sheet name="07 - Elektroinštalácia - ...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'02 - Strecha'!$C$125:$K$178</definedName>
    <definedName name="_xlnm.Print_Area" localSheetId="1">'02 - Strecha'!$C$4:$J$76,'02 - Strecha'!$C$82:$J$107,'02 - Strecha'!$C$113:$J$178</definedName>
    <definedName name="_xlnm.Print_Titles" localSheetId="1">'02 - Strecha'!$125:$125</definedName>
    <definedName name="_xlnm._FilterDatabase" localSheetId="2" hidden="1">'05 - Elektroinštalácia - ...'!$C$120:$K$208</definedName>
    <definedName name="_xlnm.Print_Area" localSheetId="2">'05 - Elektroinštalácia - ...'!$C$4:$J$76,'05 - Elektroinštalácia - ...'!$C$82:$J$102,'05 - Elektroinštalácia - ...'!$C$108:$J$208</definedName>
    <definedName name="_xlnm.Print_Titles" localSheetId="2">'05 - Elektroinštalácia - ...'!$120:$120</definedName>
    <definedName name="_xlnm._FilterDatabase" localSheetId="3" hidden="1">'07 - Elektroinštalácia - ...'!$C$119:$K$179</definedName>
    <definedName name="_xlnm.Print_Area" localSheetId="3">'07 - Elektroinštalácia - ...'!$C$4:$J$76,'07 - Elektroinštalácia - ...'!$C$82:$J$101,'07 - Elektroinštalácia - ...'!$C$107:$J$179</definedName>
    <definedName name="_xlnm.Print_Titles" localSheetId="3">'07 - Elektroinštalácia - 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J37"/>
  <c r="J36"/>
  <c i="1" r="AY96"/>
  <c i="3" r="J35"/>
  <c i="1" r="AX96"/>
  <c i="3"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2" r="J37"/>
  <c r="J36"/>
  <c i="1" r="AY95"/>
  <c i="2" r="J35"/>
  <c i="1" r="AX95"/>
  <c i="2" r="BI178"/>
  <c r="BH178"/>
  <c r="BG178"/>
  <c r="BE178"/>
  <c r="T178"/>
  <c r="T177"/>
  <c r="R178"/>
  <c r="R177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1" r="L90"/>
  <c r="AM90"/>
  <c r="AM89"/>
  <c r="L89"/>
  <c r="AM87"/>
  <c r="L87"/>
  <c r="L85"/>
  <c r="L84"/>
  <c i="2" r="BK172"/>
  <c r="BK140"/>
  <c r="BK143"/>
  <c r="BK137"/>
  <c r="BK148"/>
  <c r="BK146"/>
  <c r="BK163"/>
  <c r="BK173"/>
  <c r="J129"/>
  <c i="3" r="BK179"/>
  <c r="J149"/>
  <c r="J169"/>
  <c r="BK140"/>
  <c r="J196"/>
  <c r="J137"/>
  <c r="BK168"/>
  <c r="J130"/>
  <c r="J145"/>
  <c r="BK177"/>
  <c r="BK173"/>
  <c i="4" r="BK163"/>
  <c i="2" r="BK178"/>
  <c r="J155"/>
  <c r="J167"/>
  <c r="BK134"/>
  <c r="J151"/>
  <c r="J140"/>
  <c i="3" r="BK193"/>
  <c r="J197"/>
  <c r="J136"/>
  <c r="J182"/>
  <c r="J185"/>
  <c r="BK143"/>
  <c r="J176"/>
  <c r="BK178"/>
  <c r="BK170"/>
  <c i="4" r="J156"/>
  <c r="J161"/>
  <c r="J136"/>
  <c r="J155"/>
  <c r="J137"/>
  <c r="BK176"/>
  <c r="BK126"/>
  <c r="BK152"/>
  <c r="J149"/>
  <c r="BK132"/>
  <c r="BK131"/>
  <c r="BK137"/>
  <c r="BK127"/>
  <c i="2" r="BK157"/>
  <c r="J149"/>
  <c r="J163"/>
  <c r="J152"/>
  <c r="J143"/>
  <c r="J172"/>
  <c r="BK159"/>
  <c r="J160"/>
  <c r="BK145"/>
  <c i="3" r="BK205"/>
  <c r="J175"/>
  <c r="BK182"/>
  <c r="J163"/>
  <c r="J205"/>
  <c r="BK156"/>
  <c r="BK124"/>
  <c r="J186"/>
  <c r="BK127"/>
  <c r="J139"/>
  <c r="BK189"/>
  <c r="BK144"/>
  <c r="J193"/>
  <c r="BK152"/>
  <c r="BK137"/>
  <c i="4" r="J168"/>
  <c r="J171"/>
  <c r="J138"/>
  <c r="BK154"/>
  <c r="BK143"/>
  <c r="BK147"/>
  <c r="BK161"/>
  <c r="J158"/>
  <c r="BK162"/>
  <c r="BK145"/>
  <c r="BK123"/>
  <c r="J141"/>
  <c i="2" r="J159"/>
  <c r="BK151"/>
  <c r="BK131"/>
  <c r="J147"/>
  <c r="J169"/>
  <c r="J131"/>
  <c r="BK156"/>
  <c r="BK164"/>
  <c r="J165"/>
  <c r="BK132"/>
  <c i="3" r="J198"/>
  <c r="BK172"/>
  <c r="J172"/>
  <c r="J155"/>
  <c r="J157"/>
  <c r="BK148"/>
  <c r="BK203"/>
  <c r="J167"/>
  <c r="BK136"/>
  <c r="BK185"/>
  <c r="BK165"/>
  <c r="BK195"/>
  <c r="BK171"/>
  <c r="J184"/>
  <c r="J144"/>
  <c r="J171"/>
  <c r="J165"/>
  <c r="J138"/>
  <c r="J129"/>
  <c i="4" r="J164"/>
  <c r="J178"/>
  <c r="BK157"/>
  <c r="J179"/>
  <c r="BK151"/>
  <c i="2" r="BK175"/>
  <c r="J134"/>
  <c r="J145"/>
  <c r="J176"/>
  <c r="J136"/>
  <c r="J137"/>
  <c r="J153"/>
  <c r="J156"/>
  <c r="BK129"/>
  <c i="3" r="BK174"/>
  <c r="J190"/>
  <c r="BK153"/>
  <c r="BK147"/>
  <c r="J180"/>
  <c r="J153"/>
  <c r="J159"/>
  <c r="J141"/>
  <c i="4" r="BK171"/>
  <c r="BK172"/>
  <c r="J153"/>
  <c r="J126"/>
  <c r="J162"/>
  <c r="BK138"/>
  <c r="BK142"/>
  <c r="BK135"/>
  <c r="J154"/>
  <c r="J159"/>
  <c r="BK134"/>
  <c r="J140"/>
  <c r="J139"/>
  <c i="2" r="BK176"/>
  <c r="BK152"/>
  <c r="BK161"/>
  <c r="BK149"/>
  <c r="BK166"/>
  <c r="J173"/>
  <c r="BK139"/>
  <c r="BK174"/>
  <c r="J146"/>
  <c r="BK169"/>
  <c i="3" r="J207"/>
  <c r="J194"/>
  <c r="J166"/>
  <c r="J128"/>
  <c r="BK164"/>
  <c r="J203"/>
  <c r="J151"/>
  <c r="J206"/>
  <c r="J181"/>
  <c r="BK146"/>
  <c r="BK175"/>
  <c r="BK131"/>
  <c r="J162"/>
  <c r="J188"/>
  <c r="BK187"/>
  <c r="BK160"/>
  <c r="J158"/>
  <c r="BK142"/>
  <c i="4" r="BK170"/>
  <c r="BK175"/>
  <c i="2" r="J132"/>
  <c i="3" r="BK186"/>
  <c r="BK161"/>
  <c r="BK166"/>
  <c r="BK150"/>
  <c r="BK125"/>
  <c r="BK198"/>
  <c r="J161"/>
  <c r="J146"/>
  <c r="BK176"/>
  <c r="BK194"/>
  <c r="BK158"/>
  <c r="J189"/>
  <c r="J132"/>
  <c r="BK167"/>
  <c r="BK128"/>
  <c r="J124"/>
  <c i="4" r="J169"/>
  <c r="J176"/>
  <c r="BK149"/>
  <c r="J132"/>
  <c r="BK174"/>
  <c r="J124"/>
  <c r="BK158"/>
  <c r="BK136"/>
  <c r="J130"/>
  <c r="J134"/>
  <c i="2" r="J171"/>
  <c r="J144"/>
  <c r="BK167"/>
  <c r="BK144"/>
  <c r="BK136"/>
  <c i="3" r="BK151"/>
  <c r="J195"/>
  <c r="BK132"/>
  <c r="BK169"/>
  <c r="BK196"/>
  <c r="BK181"/>
  <c i="4" r="J131"/>
  <c r="J175"/>
  <c r="BK165"/>
  <c r="J173"/>
  <c r="BK125"/>
  <c r="J152"/>
  <c r="J133"/>
  <c r="J135"/>
  <c r="BK128"/>
  <c i="2" r="BK158"/>
  <c r="J174"/>
  <c r="BK153"/>
  <c r="BK165"/>
  <c r="BK171"/>
  <c r="J157"/>
  <c r="J164"/>
  <c i="3" r="BK206"/>
  <c r="BK188"/>
  <c r="BK155"/>
  <c r="J191"/>
  <c r="J170"/>
  <c r="BK208"/>
  <c r="J152"/>
  <c r="BK207"/>
  <c r="BK197"/>
  <c r="J177"/>
  <c r="J143"/>
  <c r="BK129"/>
  <c r="J125"/>
  <c r="J173"/>
  <c i="4" r="J145"/>
  <c r="J167"/>
  <c r="J166"/>
  <c r="BK173"/>
  <c r="BK144"/>
  <c r="BK130"/>
  <c i="2" r="BK155"/>
  <c r="J161"/>
  <c r="BK162"/>
  <c r="BK138"/>
  <c r="J148"/>
  <c r="BK147"/>
  <c i="3" r="BK191"/>
  <c r="J160"/>
  <c r="J199"/>
  <c r="J150"/>
  <c r="J200"/>
  <c r="BK138"/>
  <c r="J168"/>
  <c r="BK154"/>
  <c i="4" r="J144"/>
  <c r="J150"/>
  <c r="BK167"/>
  <c r="J146"/>
  <c r="BK169"/>
  <c r="BK159"/>
  <c r="BK155"/>
  <c r="BK124"/>
  <c r="J125"/>
  <c i="2" r="BK160"/>
  <c r="J168"/>
  <c r="BK133"/>
  <c r="J162"/>
  <c i="3" r="BK201"/>
  <c r="BK141"/>
  <c r="BK200"/>
  <c r="J208"/>
  <c r="J133"/>
  <c i="4" r="J170"/>
  <c r="J172"/>
  <c r="J142"/>
  <c r="BK150"/>
  <c r="J123"/>
  <c i="3" r="J179"/>
  <c r="BK130"/>
  <c i="4" r="BK164"/>
  <c r="BK156"/>
  <c r="J129"/>
  <c r="BK168"/>
  <c i="2" r="J138"/>
  <c r="J166"/>
  <c i="3" r="J202"/>
  <c r="BK162"/>
  <c r="J201"/>
  <c r="J126"/>
  <c r="J183"/>
  <c r="J164"/>
  <c r="BK184"/>
  <c r="BK157"/>
  <c i="4" r="BK146"/>
  <c r="J147"/>
  <c r="BK166"/>
  <c r="BK141"/>
  <c r="BK178"/>
  <c r="J163"/>
  <c r="BK139"/>
  <c i="2" r="J175"/>
  <c i="3" r="J178"/>
  <c r="BK159"/>
  <c r="BK192"/>
  <c r="BK202"/>
  <c r="BK180"/>
  <c r="J142"/>
  <c r="BK190"/>
  <c r="BK133"/>
  <c r="J156"/>
  <c r="J148"/>
  <c r="J127"/>
  <c r="J154"/>
  <c r="BK145"/>
  <c i="4" r="BK179"/>
  <c r="J143"/>
  <c r="BK148"/>
  <c r="J174"/>
  <c r="BK153"/>
  <c r="BK140"/>
  <c r="J127"/>
  <c r="BK133"/>
  <c r="J165"/>
  <c r="J148"/>
  <c r="J151"/>
  <c r="BK129"/>
  <c i="2" r="BK168"/>
  <c r="J178"/>
  <c i="1" r="AS94"/>
  <c i="2" r="J158"/>
  <c r="J133"/>
  <c r="J139"/>
  <c i="3" r="J192"/>
  <c r="BK149"/>
  <c r="BK139"/>
  <c r="BK199"/>
  <c r="J140"/>
  <c r="J187"/>
  <c r="J147"/>
  <c r="BK183"/>
  <c r="J131"/>
  <c r="J174"/>
  <c r="BK163"/>
  <c r="BK126"/>
  <c i="4" r="J157"/>
  <c r="J128"/>
  <c i="2" l="1" r="BK135"/>
  <c r="J135"/>
  <c r="J100"/>
  <c r="P150"/>
  <c r="T130"/>
  <c r="T127"/>
  <c r="BK170"/>
  <c r="J170"/>
  <c r="J105"/>
  <c r="R135"/>
  <c i="3" r="P123"/>
  <c r="P122"/>
  <c i="2" r="R130"/>
  <c r="R127"/>
  <c r="BK150"/>
  <c r="J150"/>
  <c r="J103"/>
  <c i="3" r="BK204"/>
  <c r="J204"/>
  <c r="J101"/>
  <c i="2" r="R154"/>
  <c i="3" r="R204"/>
  <c i="2" r="T150"/>
  <c i="3" r="P135"/>
  <c r="P134"/>
  <c i="2" r="T135"/>
  <c r="T154"/>
  <c i="3" r="R135"/>
  <c r="R134"/>
  <c i="2" r="T142"/>
  <c r="T170"/>
  <c i="3" r="R123"/>
  <c r="R122"/>
  <c i="2" r="P130"/>
  <c r="P142"/>
  <c r="R170"/>
  <c r="P154"/>
  <c r="BK142"/>
  <c r="R150"/>
  <c r="R141"/>
  <c i="4" r="R122"/>
  <c r="R121"/>
  <c r="R120"/>
  <c i="3" r="BK135"/>
  <c r="BK134"/>
  <c r="J134"/>
  <c r="J99"/>
  <c i="4" r="P122"/>
  <c r="P121"/>
  <c r="P120"/>
  <c i="1" r="AU97"/>
  <c i="4" r="P160"/>
  <c r="BK177"/>
  <c r="J177"/>
  <c r="J100"/>
  <c r="P177"/>
  <c i="2" r="BK130"/>
  <c r="R142"/>
  <c r="P170"/>
  <c i="3" r="T135"/>
  <c r="T134"/>
  <c r="T204"/>
  <c i="4" r="T122"/>
  <c r="T121"/>
  <c r="T120"/>
  <c r="R160"/>
  <c r="R177"/>
  <c i="2" r="P135"/>
  <c r="BK154"/>
  <c r="J154"/>
  <c r="J104"/>
  <c i="3" r="BK123"/>
  <c r="J123"/>
  <c r="J98"/>
  <c r="T123"/>
  <c r="T122"/>
  <c r="P204"/>
  <c i="4" r="BK122"/>
  <c r="J122"/>
  <c r="J98"/>
  <c r="BK160"/>
  <c r="J160"/>
  <c r="J99"/>
  <c r="T160"/>
  <c r="T177"/>
  <c i="2" r="BK177"/>
  <c r="J177"/>
  <c r="J106"/>
  <c r="BK128"/>
  <c r="J128"/>
  <c r="J98"/>
  <c i="3" r="BK122"/>
  <c r="J122"/>
  <c r="J97"/>
  <c i="4" r="BF125"/>
  <c r="BF135"/>
  <c r="BF138"/>
  <c i="3" r="J135"/>
  <c r="J100"/>
  <c i="4" r="J89"/>
  <c r="BF123"/>
  <c r="BF134"/>
  <c r="BF141"/>
  <c r="BF146"/>
  <c r="F117"/>
  <c r="BF124"/>
  <c r="BF148"/>
  <c r="BF130"/>
  <c r="BF139"/>
  <c r="BF143"/>
  <c r="BF158"/>
  <c r="E110"/>
  <c r="BF126"/>
  <c r="BF127"/>
  <c r="BF153"/>
  <c r="BF156"/>
  <c r="BF166"/>
  <c r="BF167"/>
  <c r="BF168"/>
  <c r="BF169"/>
  <c r="BF171"/>
  <c r="BF175"/>
  <c r="BF137"/>
  <c r="BF147"/>
  <c r="BF164"/>
  <c r="BF140"/>
  <c r="BF144"/>
  <c r="BF131"/>
  <c r="BF154"/>
  <c r="BF155"/>
  <c r="BF159"/>
  <c r="BF165"/>
  <c r="BF170"/>
  <c r="BF150"/>
  <c r="BF173"/>
  <c r="BF174"/>
  <c r="BF133"/>
  <c r="BF145"/>
  <c r="BF149"/>
  <c r="BF157"/>
  <c r="BF163"/>
  <c r="BF132"/>
  <c r="BF142"/>
  <c r="BF151"/>
  <c r="BF152"/>
  <c r="BF176"/>
  <c r="BF128"/>
  <c r="BF129"/>
  <c r="BF136"/>
  <c r="BF161"/>
  <c r="BF162"/>
  <c r="BF172"/>
  <c r="BF178"/>
  <c r="BF179"/>
  <c i="2" r="J130"/>
  <c r="J99"/>
  <c i="3" r="BF166"/>
  <c r="BF152"/>
  <c r="BF155"/>
  <c r="BF143"/>
  <c r="BF148"/>
  <c r="BF133"/>
  <c r="BF138"/>
  <c r="J89"/>
  <c r="BF126"/>
  <c r="BF130"/>
  <c r="BF165"/>
  <c r="BF170"/>
  <c r="BF171"/>
  <c r="BF176"/>
  <c r="BF182"/>
  <c r="BF188"/>
  <c r="BF125"/>
  <c r="BF128"/>
  <c r="BF168"/>
  <c r="BF169"/>
  <c r="BF172"/>
  <c r="BF181"/>
  <c r="BF124"/>
  <c r="BF139"/>
  <c r="BF140"/>
  <c r="BF190"/>
  <c r="BF131"/>
  <c r="BF175"/>
  <c r="BF178"/>
  <c r="BF179"/>
  <c r="BF185"/>
  <c i="2" r="J142"/>
  <c r="J102"/>
  <c i="3" r="E85"/>
  <c r="F118"/>
  <c r="BF141"/>
  <c r="BF142"/>
  <c r="BF144"/>
  <c r="BF157"/>
  <c r="BF163"/>
  <c r="BF177"/>
  <c r="BF183"/>
  <c r="BF186"/>
  <c r="BF191"/>
  <c r="BF193"/>
  <c r="BF127"/>
  <c r="BF136"/>
  <c r="BF158"/>
  <c r="BF159"/>
  <c r="BF160"/>
  <c r="BF161"/>
  <c r="BF162"/>
  <c r="BF147"/>
  <c r="BF149"/>
  <c r="BF129"/>
  <c r="BF137"/>
  <c r="BF145"/>
  <c r="BF150"/>
  <c r="BF156"/>
  <c r="BF164"/>
  <c r="BF174"/>
  <c r="BF189"/>
  <c r="BF206"/>
  <c r="BF132"/>
  <c r="BF153"/>
  <c r="BF154"/>
  <c r="BF194"/>
  <c r="BF198"/>
  <c r="BF200"/>
  <c r="BF202"/>
  <c r="BF205"/>
  <c r="BF151"/>
  <c r="BF167"/>
  <c r="BF173"/>
  <c r="BF180"/>
  <c r="BF184"/>
  <c r="BF187"/>
  <c r="BF192"/>
  <c r="BF146"/>
  <c r="BF195"/>
  <c r="BF196"/>
  <c r="BF197"/>
  <c r="BF199"/>
  <c r="BF201"/>
  <c r="BF203"/>
  <c r="BF207"/>
  <c r="BF208"/>
  <c i="2" r="BF138"/>
  <c r="BF140"/>
  <c r="E85"/>
  <c r="J89"/>
  <c r="BF129"/>
  <c r="BF133"/>
  <c r="BF148"/>
  <c r="BF151"/>
  <c r="BF153"/>
  <c r="BF156"/>
  <c r="BF169"/>
  <c r="BF158"/>
  <c r="BF143"/>
  <c r="BF157"/>
  <c r="BF160"/>
  <c r="BF131"/>
  <c r="BF162"/>
  <c r="BF173"/>
  <c r="F123"/>
  <c r="BF134"/>
  <c r="BF137"/>
  <c r="BF139"/>
  <c r="BF146"/>
  <c r="BF152"/>
  <c r="BF174"/>
  <c r="BF132"/>
  <c r="BF145"/>
  <c r="BF155"/>
  <c r="BF159"/>
  <c r="BF164"/>
  <c r="BF165"/>
  <c r="BF166"/>
  <c r="BF168"/>
  <c r="BF172"/>
  <c r="BF136"/>
  <c r="BF149"/>
  <c r="BF161"/>
  <c r="BF167"/>
  <c r="BF171"/>
  <c r="BF175"/>
  <c r="BF144"/>
  <c r="BF147"/>
  <c r="BF163"/>
  <c r="BF176"/>
  <c r="BF178"/>
  <c r="F33"/>
  <c i="1" r="AZ95"/>
  <c i="3" r="F33"/>
  <c i="1" r="AZ96"/>
  <c i="2" r="F37"/>
  <c i="1" r="BD95"/>
  <c i="4" r="F37"/>
  <c i="1" r="BD97"/>
  <c i="3" r="F36"/>
  <c i="1" r="BC96"/>
  <c i="2" r="J33"/>
  <c i="1" r="AV95"/>
  <c i="2" r="F36"/>
  <c i="1" r="BC95"/>
  <c i="4" r="F35"/>
  <c i="1" r="BB97"/>
  <c i="4" r="F33"/>
  <c i="1" r="AZ97"/>
  <c i="3" r="F35"/>
  <c i="1" r="BB96"/>
  <c i="4" r="J33"/>
  <c i="1" r="AV97"/>
  <c i="3" r="J33"/>
  <c i="1" r="AV96"/>
  <c i="4" r="F36"/>
  <c i="1" r="BC97"/>
  <c i="2" r="F35"/>
  <c i="1" r="BB95"/>
  <c i="3" r="F37"/>
  <c i="1" r="BD96"/>
  <c i="2" l="1" r="BK127"/>
  <c r="BK141"/>
  <c r="J141"/>
  <c r="J101"/>
  <c i="3" r="R121"/>
  <c i="2" r="P141"/>
  <c i="3" r="T121"/>
  <c i="2" r="R126"/>
  <c r="P127"/>
  <c r="P126"/>
  <c i="1" r="AU95"/>
  <c i="2" r="T141"/>
  <c r="T126"/>
  <c i="3" r="P121"/>
  <c i="1" r="AU96"/>
  <c i="4" r="BK121"/>
  <c r="J121"/>
  <c r="J97"/>
  <c i="3" r="BK121"/>
  <c r="J121"/>
  <c i="2" r="F34"/>
  <c i="1" r="BA95"/>
  <c i="2" r="J34"/>
  <c i="1" r="AW95"/>
  <c r="AT95"/>
  <c i="4" r="J34"/>
  <c i="1" r="AW97"/>
  <c r="AT97"/>
  <c r="BD94"/>
  <c r="W33"/>
  <c i="3" r="J34"/>
  <c i="1" r="AW96"/>
  <c r="AT96"/>
  <c i="3" r="F34"/>
  <c i="1" r="BA96"/>
  <c i="3" r="J30"/>
  <c i="1" r="AG96"/>
  <c r="BB94"/>
  <c r="W31"/>
  <c r="AZ94"/>
  <c r="W29"/>
  <c r="BC94"/>
  <c r="AY94"/>
  <c i="4" r="F34"/>
  <c i="1" r="BA97"/>
  <c i="2" l="1" r="BK126"/>
  <c r="J126"/>
  <c r="J96"/>
  <c r="J127"/>
  <c r="J97"/>
  <c i="4" r="BK120"/>
  <c r="J120"/>
  <c r="J96"/>
  <c i="1" r="AN96"/>
  <c i="3" r="J96"/>
  <c r="J39"/>
  <c i="1" r="AU94"/>
  <c r="BA94"/>
  <c r="AW94"/>
  <c r="AK30"/>
  <c r="AX94"/>
  <c r="AV94"/>
  <c r="AK29"/>
  <c r="W32"/>
  <c i="4" l="1" r="J30"/>
  <c i="1" r="AG97"/>
  <c i="2" r="J30"/>
  <c i="1" r="AG95"/>
  <c r="AN95"/>
  <c r="AT94"/>
  <c r="W30"/>
  <c i="4" l="1" r="J39"/>
  <c i="2" r="J39"/>
  <c i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<sst xmlns="http://schemas.openxmlformats.org/spreadsheetml/2006/main">
  <si>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</si>
  <si>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</si>
  <si>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</si>
  <si>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</si>
  <si>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</si>
  <si>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{28d30eed-a65d-4bcf-bf84-c78b6a19e3fb}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</si>
  <si>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</si>
  <si>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</si>
  <si>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</si>
  <si>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</si>
  <si>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</si>
  <si>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</si>
  <si>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</si>
  <si>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ALNG-OSR-0124-1a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</si>
  <si>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</si>
  <si>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</si>
  <si>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Modernizácia objektov živočíšnej výroby v Ruminciach - SO 01 Prestavba kravína na ovčín</t>
  </si>
  <si>
    <t>JKSO:</t>
  </si>
  <si>
    <t>KS:</t>
  </si>
  <si>
    <t>Miesto:</t>
  </si>
  <si>
    <t>Rumince</t>
  </si>
  <si>
    <t>Dátum:</t>
  </si>
  <si>
    <t>24. 2. 2024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</si>
  <si>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</si>
  <si>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</si>
  <si>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</si>
  <si>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</si>
  <si>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</si>
  <si>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</si>
  <si>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</si>
  <si>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Ing. Anna Longaiová</t>
  </si>
  <si>
    <t>True</t>
  </si>
  <si>
    <t>Spracovateľ:</t>
  </si>
  <si>
    <t>Roman Oros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</si>
  <si>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</si>
  <si>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</si>
  <si>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</si>
  <si>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</si>
  <si>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</si>
  <si>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</si>
  <si>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</si>
  <si>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</si>
  <si>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</si>
  <si>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</si>
  <si>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</si>
  <si>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</si>
  <si>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</si>
  <si>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</si>
  <si>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</si>
  <si>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</si>
  <si>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</si>
  <si>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</si>
  <si>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</si>
  <si>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</si>
  <si>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</si>
  <si>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</si>
  <si>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</si>
  <si>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</si>
  <si>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</si>
  <si>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</si>
  <si>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</si>
  <si>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</si>
  <si>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</si>
  <si>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</si>
  <si>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</si>
  <si>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</si>
  <si>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</si>
  <si>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</si>
  <si>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</si>
  <si>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</si>
  <si>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</si>
  <si>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</si>
  <si>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</si>
  <si>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</si>
  <si>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</si>
  <si>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</si>
  <si>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</si>
  <si>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</si>
  <si>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</si>
  <si>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</si>
  <si>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</si>
  <si>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Strecha</t>
  </si>
  <si>
    <t>STA</t>
  </si>
  <si>
    <t>1</t>
  </si>
  <si>
    <t>{97453e5b-3027-4bcb-94d6-dac726d67ad3}</t>
  </si>
  <si>
    <t>05</t>
  </si>
  <si>
    <t>Elektroinštalácia - Rekonštrukcia hlavného objektu</t>
  </si>
  <si>
    <t>{2a9451ba-f9f2-403e-9b79-9a61ca55cab3}</t>
  </si>
  <si>
    <t>07</t>
  </si>
  <si>
    <t>Elektroinštalácia - Bleskozvod</t>
  </si>
  <si>
    <t>{e88e7fcf-50ac-4d47-bb3b-c9ba4d643ecf}</t>
  </si>
  <si>
    <t>KRYCÍ LIST ROZPOČTU</t>
  </si>
  <si>
    <t>Objekt:</t>
  </si>
  <si>
    <t>02 - Strecha</t>
  </si>
  <si>
    <t>Družstvo podielníkov, Včelince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</si>
  <si>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</si>
  <si>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</si>
  <si>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</si>
  <si>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</si>
  <si>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</si>
  <si>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</si>
  <si>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</si>
  <si>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</si>
  <si>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</si>
  <si>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</si>
  <si>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</si>
  <si>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</si>
  <si>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</si>
  <si>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</si>
  <si>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</si>
  <si>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</si>
  <si>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</si>
  <si>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</si>
  <si>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</si>
  <si>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</si>
  <si>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</si>
  <si>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</si>
  <si>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</si>
  <si>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</si>
  <si>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</si>
  <si>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</si>
  <si>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</si>
  <si>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</si>
  <si>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</si>
  <si>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</si>
  <si>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</si>
  <si>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</si>
  <si>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42</t>
  </si>
  <si>
    <t>K</t>
  </si>
  <si>
    <t>342240081.S</t>
  </si>
  <si>
    <t>Priečky z tehál pálených dierovaných nebrúsených na pero a drážku hrúbky 200 mm, na klasickú maltu</t>
  </si>
  <si>
    <t>m2</t>
  </si>
  <si>
    <t>4</t>
  </si>
  <si>
    <t>2</t>
  </si>
  <si>
    <t>1581980055</t>
  </si>
  <si>
    <t>6</t>
  </si>
  <si>
    <t>Úpravy povrchov, podlahy, osadenie</t>
  </si>
  <si>
    <t>43</t>
  </si>
  <si>
    <t>622460121.S</t>
  </si>
  <si>
    <t>Príprava vonkajšieho podkladu stien penetráciou základnou</t>
  </si>
  <si>
    <t>-1149291774</t>
  </si>
  <si>
    <t>44</t>
  </si>
  <si>
    <t>622460124.S</t>
  </si>
  <si>
    <t>Príprava vonkajšieho podkladu stien penetráciou pod omietky a nátery</t>
  </si>
  <si>
    <t>353301442</t>
  </si>
  <si>
    <t>45</t>
  </si>
  <si>
    <t>622461033.S</t>
  </si>
  <si>
    <t>Vonkajšia omietka stien pastovitá silikátová roztieraná, hr. 2 mm</t>
  </si>
  <si>
    <t>19116350</t>
  </si>
  <si>
    <t>46</t>
  </si>
  <si>
    <t>622481119.S</t>
  </si>
  <si>
    <t>Potiahnutie vonkajších stien sklotextilnou mriežkou s celoplošným prilepením</t>
  </si>
  <si>
    <t>-103274124</t>
  </si>
  <si>
    <t>9</t>
  </si>
  <si>
    <t>Ostatné konštrukcie a práce-búranie</t>
  </si>
  <si>
    <t>41</t>
  </si>
  <si>
    <t>962022391.S</t>
  </si>
  <si>
    <t xml:space="preserve">Búranie muriva alebo vybúranie otvorov plochy nad 4 m2 nadzákladového kamenného príp. zmieš. na akúkoľvek maltu,  -2,38500t</t>
  </si>
  <si>
    <t>m3</t>
  </si>
  <si>
    <t>-1023991675</t>
  </si>
  <si>
    <t>38</t>
  </si>
  <si>
    <t>979011111.S</t>
  </si>
  <si>
    <t>Zvislá doprava sutiny a vybúraných hmôt za prvé podlažie nad alebo pod základným podlažím</t>
  </si>
  <si>
    <t>t</t>
  </si>
  <si>
    <t>2070228067</t>
  </si>
  <si>
    <t>39</t>
  </si>
  <si>
    <t>979081111.S</t>
  </si>
  <si>
    <t>Odvoz sutiny a vybúraných hmôt na skládku do 1 km</t>
  </si>
  <si>
    <t>-346668282</t>
  </si>
  <si>
    <t>40</t>
  </si>
  <si>
    <t>979089012.S</t>
  </si>
  <si>
    <t>Poplatok za skládku - betón, tehly, dlaždice (17 01) ostatné</t>
  </si>
  <si>
    <t>-523263465</t>
  </si>
  <si>
    <t>37</t>
  </si>
  <si>
    <t>979089411.S</t>
  </si>
  <si>
    <t>Poplatok za skládku - izolačné materiály a materiály obsahujúce azbest (17 06 ), nebezpečné</t>
  </si>
  <si>
    <t>1205253236</t>
  </si>
  <si>
    <t>PSV</t>
  </si>
  <si>
    <t>Práce a dodávky PSV</t>
  </si>
  <si>
    <t>762</t>
  </si>
  <si>
    <t>Konštrukcie tesárske</t>
  </si>
  <si>
    <t>12</t>
  </si>
  <si>
    <t>762332110.S</t>
  </si>
  <si>
    <t>Montáž viazaných konštrukcií krovov striech z reziva priemernej plochy do 120 cm2 - oprava 30%</t>
  </si>
  <si>
    <t>m</t>
  </si>
  <si>
    <t>16</t>
  </si>
  <si>
    <t>177042669</t>
  </si>
  <si>
    <t>13</t>
  </si>
  <si>
    <t>M</t>
  </si>
  <si>
    <t>605120002900.S</t>
  </si>
  <si>
    <t>Hranoly z mäkkého reziva neopracované hranené akosť I</t>
  </si>
  <si>
    <t>32</t>
  </si>
  <si>
    <t>-602028583</t>
  </si>
  <si>
    <t>10</t>
  </si>
  <si>
    <t>762341003.S</t>
  </si>
  <si>
    <t>Montáž latovania jednoduchých striech, na krokvy a kontralaty</t>
  </si>
  <si>
    <t>-959090020</t>
  </si>
  <si>
    <t>11</t>
  </si>
  <si>
    <t>605430000203.S</t>
  </si>
  <si>
    <t>Laty a lišty z mäkkého reziva neopracované omietané impregnované akosť I</t>
  </si>
  <si>
    <t>239699268</t>
  </si>
  <si>
    <t>5</t>
  </si>
  <si>
    <t>762342811.S</t>
  </si>
  <si>
    <t>Demontáž latovania striech so sklonom do 60° pri osovej vzdialenosti lát do 0,22 m, -0,00700 t</t>
  </si>
  <si>
    <t>584355094</t>
  </si>
  <si>
    <t>7</t>
  </si>
  <si>
    <t>762351812.S</t>
  </si>
  <si>
    <t xml:space="preserve">Demontáž nadstrešných konštrukcií krovov, svetlíkov z hraneného reziva plochy 120 - 224 cm2, -0,01400 t </t>
  </si>
  <si>
    <t>-1462809787</t>
  </si>
  <si>
    <t>33</t>
  </si>
  <si>
    <t>998762102.S</t>
  </si>
  <si>
    <t>Presun hmôt pre konštrukcie tesárske v objektoch výšky do 12 m</t>
  </si>
  <si>
    <t>1524470414</t>
  </si>
  <si>
    <t>763</t>
  </si>
  <si>
    <t>Konštrukcie - drevostavby</t>
  </si>
  <si>
    <t>8</t>
  </si>
  <si>
    <t>763734111.S</t>
  </si>
  <si>
    <t>Montáž strešnej konštrukcie z ostatných prvkov - krátke krokvy</t>
  </si>
  <si>
    <t>-140634840</t>
  </si>
  <si>
    <t>605480000800.S</t>
  </si>
  <si>
    <t>Hranolčeky zo smreku prierez 25-100 cm2, sušené 14±2%, nehobľované, bez defektov, hniloby, hrčí</t>
  </si>
  <si>
    <t>-832617631</t>
  </si>
  <si>
    <t>34</t>
  </si>
  <si>
    <t>998763301.S</t>
  </si>
  <si>
    <t>Presun hmôt pre sadrokartónové konštrukcie v objektoch výšky do 7 m</t>
  </si>
  <si>
    <t>-1987316782</t>
  </si>
  <si>
    <t>764</t>
  </si>
  <si>
    <t>Konštrukcie klampiarske</t>
  </si>
  <si>
    <t>764171255.S</t>
  </si>
  <si>
    <t>Hrebenáč oblý s prevetrávacím pásom pozink farebný, r.š. do 410 mm, sklon strechy od 30° od 45°</t>
  </si>
  <si>
    <t>-437168191</t>
  </si>
  <si>
    <t>17</t>
  </si>
  <si>
    <t>764171261.S</t>
  </si>
  <si>
    <t>Čelo hrebenáča - štít pozink farebný, sklon strechy od 30° do 45°</t>
  </si>
  <si>
    <t>ks</t>
  </si>
  <si>
    <t>-168918086</t>
  </si>
  <si>
    <t>18</t>
  </si>
  <si>
    <t>764171264.S</t>
  </si>
  <si>
    <t>Odkvapové lemovanie pozink farebný, r.š. do 250 mm, sklon strechy od 30° do 45°</t>
  </si>
  <si>
    <t>52768021</t>
  </si>
  <si>
    <t>54</t>
  </si>
  <si>
    <t>764171713.S</t>
  </si>
  <si>
    <t>Krytina trapézová pozink farebný, výška profilu 50 mm, sklon strechy od 30° do 45°</t>
  </si>
  <si>
    <t>1458925653</t>
  </si>
  <si>
    <t>19</t>
  </si>
  <si>
    <t>764171849.S</t>
  </si>
  <si>
    <t>Štítové lemovanie pozink farebný, r.š. do 370 mm, sklon strechy 30° od 45°</t>
  </si>
  <si>
    <t>-1643165635</t>
  </si>
  <si>
    <t>21</t>
  </si>
  <si>
    <t>764171907.S</t>
  </si>
  <si>
    <t>Strešný výlez pre profilované krytiny, sklon strechy od 30° do 45°</t>
  </si>
  <si>
    <t>-744730945</t>
  </si>
  <si>
    <t>36</t>
  </si>
  <si>
    <t>764348401.S</t>
  </si>
  <si>
    <t>Snehové zachytávače z pozinkovaného farebného PZf plechu, jednoradové</t>
  </si>
  <si>
    <t>-1258609765</t>
  </si>
  <si>
    <t>23</t>
  </si>
  <si>
    <t>764359221.S</t>
  </si>
  <si>
    <t>Kotlík žľabový oválny pozink farebný, rozmer (r.š./D) 330/90 mm</t>
  </si>
  <si>
    <t>-1822347197</t>
  </si>
  <si>
    <t>47</t>
  </si>
  <si>
    <t>764430420.S</t>
  </si>
  <si>
    <t>Oplechovanie muriva a atík z pozinkovaného farbeného PZf plechu, vrátane rohov r.š. 330 mm</t>
  </si>
  <si>
    <t>1642818499</t>
  </si>
  <si>
    <t>30</t>
  </si>
  <si>
    <t>764751113.S</t>
  </si>
  <si>
    <t>Zvodová rúra kruhová pozink farebný vrátane príslušenstva, priemer 120 mm</t>
  </si>
  <si>
    <t>1858424258</t>
  </si>
  <si>
    <t>25</t>
  </si>
  <si>
    <t>764751122.S</t>
  </si>
  <si>
    <t>Spodný diel zvodovej rúry s lemom pozink farebný, priemer 100 mm</t>
  </si>
  <si>
    <t>-1574235518</t>
  </si>
  <si>
    <t>31</t>
  </si>
  <si>
    <t>764751133.S</t>
  </si>
  <si>
    <t>Koleno zvodovej rúry pozink farebný, priemer 120 mm</t>
  </si>
  <si>
    <t>733674681</t>
  </si>
  <si>
    <t>764751143.S</t>
  </si>
  <si>
    <t>Koleno výtokové zvodovej rúry pozink farebný, priemer 120 mm</t>
  </si>
  <si>
    <t>1390805889</t>
  </si>
  <si>
    <t>22</t>
  </si>
  <si>
    <t>764761122.S</t>
  </si>
  <si>
    <t>Žľab pododkvapový polkruhový pozink farebný vrátane čela, hákov, rohov, kútov, r.š. 330 mm</t>
  </si>
  <si>
    <t>202311475</t>
  </si>
  <si>
    <t>35</t>
  </si>
  <si>
    <t>998764101.S</t>
  </si>
  <si>
    <t>Presun hmôt pre konštrukcie klampiarske v objektoch výšky do 6 m</t>
  </si>
  <si>
    <t>901305979</t>
  </si>
  <si>
    <t>765</t>
  </si>
  <si>
    <t>Konštrukcie - krytiny tvrdé</t>
  </si>
  <si>
    <t>765311810.S</t>
  </si>
  <si>
    <t>Demontáž keramickej krytiny pálenej uloženej na sucho od 15 ks/m2, do sutiny, sklon strechy do 45°, -0,05t</t>
  </si>
  <si>
    <t>1126582388</t>
  </si>
  <si>
    <t>765318866.S</t>
  </si>
  <si>
    <t>Demontáž hrebeňa a nárožia z keramickej krytiny pálenej uloženej na sucho, do sutiny, sklon strechy do 45°, -0,02t</t>
  </si>
  <si>
    <t>1898734535</t>
  </si>
  <si>
    <t>765323830.S</t>
  </si>
  <si>
    <t>Demontáž vlnoviek z azbestocementu do sute na drevenej alebo oceľovej konštrukcii, sklon do 45°,-0,02200 t</t>
  </si>
  <si>
    <t>-51248005</t>
  </si>
  <si>
    <t>765328813.S</t>
  </si>
  <si>
    <t>Demontáž azbestocementových hrebeňov a nároží do sute krytiny vlnitej, sklon do 45°,-0,01700 t</t>
  </si>
  <si>
    <t>554399315</t>
  </si>
  <si>
    <t>765332575.S</t>
  </si>
  <si>
    <t>Strešné okno výlezové pre nevykurované priestory, 450 x 730 mm</t>
  </si>
  <si>
    <t>1009765790</t>
  </si>
  <si>
    <t>28</t>
  </si>
  <si>
    <t>765901164.S</t>
  </si>
  <si>
    <t>Strešná fólia paropriepustná, na krokvy, sklon nad 35°, plošná hmotnosť 135 g/m2</t>
  </si>
  <si>
    <t>1782673785</t>
  </si>
  <si>
    <t>783</t>
  </si>
  <si>
    <t>Nátery</t>
  </si>
  <si>
    <t>29</t>
  </si>
  <si>
    <t>783782431.S</t>
  </si>
  <si>
    <t>Nátery tesárskych konštrukcií aplikované striekaním, preventívna impregnácia proti drevokaznému hmyzu a hubám</t>
  </si>
  <si>
    <t>-685379488</t>
  </si>
  <si>
    <t>05 - Elektroinštalácia - Rekonštrukcia hlavného objektu</t>
  </si>
  <si>
    <t>Terézia Vargová</t>
  </si>
  <si>
    <t>M - Práce a dodávky M</t>
  </si>
  <si>
    <t xml:space="preserve">    21-M - Elektromontáže</t>
  </si>
  <si>
    <t>OST - Ostatné</t>
  </si>
  <si>
    <t>971024451</t>
  </si>
  <si>
    <t>Vybúranie otvoru v murive kamennom alebo zmiešanom plochy do 0,25 m2, hr. do 450mm -0,248 t</t>
  </si>
  <si>
    <t>356134657</t>
  </si>
  <si>
    <t>973031612</t>
  </si>
  <si>
    <t>Vysekanie kapsy pre klátiky a škatule, veľkosti do 50x50x50 mm</t>
  </si>
  <si>
    <t>420364726</t>
  </si>
  <si>
    <t>973031616</t>
  </si>
  <si>
    <t>Vysekanie kapsy pre klátiky a škatule, veľkosti do 100x100x50 mm -0,001 t</t>
  </si>
  <si>
    <t>-1882662634</t>
  </si>
  <si>
    <t>974029121</t>
  </si>
  <si>
    <t>Vysekanie rýh v murive kamennom do hľ. 30 mm a š. do 70 mm -0,004 t</t>
  </si>
  <si>
    <t>1816675944</t>
  </si>
  <si>
    <t>974031121</t>
  </si>
  <si>
    <t>Vysekávanie rýh v akomkoľvek murive tehlovom na akúkoľvek maltu do hľ. 30 mm a š. do 70 mm -0,003 t</t>
  </si>
  <si>
    <t>573623165</t>
  </si>
  <si>
    <t>974031123</t>
  </si>
  <si>
    <t>Vysekávanie rýh v akomkoľvek murive tehlovom na akúkoľvek maltu do hľ. 30 mm a š. do 150 mm-0,007 t</t>
  </si>
  <si>
    <t>1653950847</t>
  </si>
  <si>
    <t>974031721</t>
  </si>
  <si>
    <t>Vysekávanie rýh v tehl. murive v podhľ. klenieb do hl.30 mm a šír. do 70 mm-0,003 t</t>
  </si>
  <si>
    <t>1187739200</t>
  </si>
  <si>
    <t>974049221</t>
  </si>
  <si>
    <t>Vysekanie rýh v bet. stenách v priestore priľ. k str. konštr. hľ.30mm a šírky do 30mm-0,002 t</t>
  </si>
  <si>
    <t>-2122430335</t>
  </si>
  <si>
    <t>975078142</t>
  </si>
  <si>
    <t>Zamurovanie otvorov</t>
  </si>
  <si>
    <t>-791738003</t>
  </si>
  <si>
    <t>975078143</t>
  </si>
  <si>
    <t>Oprava vysekaných rýh</t>
  </si>
  <si>
    <t>-892828818</t>
  </si>
  <si>
    <t>Práce a dodávky M</t>
  </si>
  <si>
    <t>21-M</t>
  </si>
  <si>
    <t>Elektromontáže</t>
  </si>
  <si>
    <t>210010021</t>
  </si>
  <si>
    <t>Rúrka tuhá elektroinšt. z PVC uložená pevne typ 1516 - 16 mm</t>
  </si>
  <si>
    <t>64</t>
  </si>
  <si>
    <t>1767329695</t>
  </si>
  <si>
    <t>3450710900</t>
  </si>
  <si>
    <t>Rúrka HFXP 25 cierna</t>
  </si>
  <si>
    <t>256</t>
  </si>
  <si>
    <t>-82005478</t>
  </si>
  <si>
    <t>210010023</t>
  </si>
  <si>
    <t>Rúrka tuhá elektroinšt. z PVC uložená pevne typ 1529 - 29 mm</t>
  </si>
  <si>
    <t>136073281</t>
  </si>
  <si>
    <t>14</t>
  </si>
  <si>
    <t>3450726400</t>
  </si>
  <si>
    <t>Trubka tuha PVC 1529</t>
  </si>
  <si>
    <t>-1676746733</t>
  </si>
  <si>
    <t>15</t>
  </si>
  <si>
    <t>210010035</t>
  </si>
  <si>
    <t>Rúrka elektroinšt. ohybná kovová, "Kopex", uložená voľne alebo pod omietkou typ 2436, 36 mm</t>
  </si>
  <si>
    <t>1206064281</t>
  </si>
  <si>
    <t>3450718800</t>
  </si>
  <si>
    <t>Trubka ohybna HFXS 40</t>
  </si>
  <si>
    <t>-1802411987</t>
  </si>
  <si>
    <t>210010301</t>
  </si>
  <si>
    <t>Škatuľa prístrojová bez zapojenia (1901, KP 68, KZ 3)</t>
  </si>
  <si>
    <t>665777074</t>
  </si>
  <si>
    <t>3450907010</t>
  </si>
  <si>
    <t xml:space="preserve">Krabica  KU 68-1902</t>
  </si>
  <si>
    <t>-81893005</t>
  </si>
  <si>
    <t>210010322</t>
  </si>
  <si>
    <t>Škatuľa odbočná s viečkom, svorkovnicou vč. zapojenia (KR 97) kruhová</t>
  </si>
  <si>
    <t>1219551274</t>
  </si>
  <si>
    <t>3450911000</t>
  </si>
  <si>
    <t xml:space="preserve">Krabica  KR-97</t>
  </si>
  <si>
    <t>1683786166</t>
  </si>
  <si>
    <t>3450916200</t>
  </si>
  <si>
    <t xml:space="preserve">krabica univerzálna  1903</t>
  </si>
  <si>
    <t>1984701394</t>
  </si>
  <si>
    <t>210010351</t>
  </si>
  <si>
    <t>Škatuľová rozvodka z lisov. izolantu vč. ukončenia káblov a zapojenia vodičov typ 6455-11 do 4 mm2</t>
  </si>
  <si>
    <t>861572807</t>
  </si>
  <si>
    <t>3450927500</t>
  </si>
  <si>
    <t>Krabica 6455-12 acid</t>
  </si>
  <si>
    <t>-2147253629</t>
  </si>
  <si>
    <t>24</t>
  </si>
  <si>
    <t>210010502</t>
  </si>
  <si>
    <t>Osadenie lustrovej svorky vč. zapojenia do 3 x 4</t>
  </si>
  <si>
    <t>-985672741</t>
  </si>
  <si>
    <t>3450612900</t>
  </si>
  <si>
    <t>Svorka 6311-07</t>
  </si>
  <si>
    <t>-170527574</t>
  </si>
  <si>
    <t>26</t>
  </si>
  <si>
    <t>210020308</t>
  </si>
  <si>
    <t>Káblový žľab Mars, pozink. vč. príslušenstva, 250/50 mm bez veka vč.podp.</t>
  </si>
  <si>
    <t>1394395390</t>
  </si>
  <si>
    <t>27</t>
  </si>
  <si>
    <t>3451316300</t>
  </si>
  <si>
    <t>Žľab káblový pozinkovaný 2000/250/80</t>
  </si>
  <si>
    <t>Kus</t>
  </si>
  <si>
    <t>975316795</t>
  </si>
  <si>
    <t>5537000400</t>
  </si>
  <si>
    <t>T-kus pozinkovaný 100/250/80</t>
  </si>
  <si>
    <t>664661726</t>
  </si>
  <si>
    <t>5537001900</t>
  </si>
  <si>
    <t>Nosník žľabu pozinkovaný 250</t>
  </si>
  <si>
    <t>1240143822</t>
  </si>
  <si>
    <t>5537002100</t>
  </si>
  <si>
    <t>Spojka-R žľabu pozinkovaná 100</t>
  </si>
  <si>
    <t>-1064437785</t>
  </si>
  <si>
    <t>5537002200</t>
  </si>
  <si>
    <t>Spojovací matriál ,M8x12=100KS,M8=100KS,POD.=100KS</t>
  </si>
  <si>
    <t>-1787111222</t>
  </si>
  <si>
    <t>210020952</t>
  </si>
  <si>
    <t>Výstražná a označovacia tabuľka včítane montáže, z polystyrénu,form.A2 - A5</t>
  </si>
  <si>
    <t>1903921482</t>
  </si>
  <si>
    <t>5482302200</t>
  </si>
  <si>
    <t>Tabuľka výstražná dvojfarebná 21x15 mm</t>
  </si>
  <si>
    <t>-1828659894</t>
  </si>
  <si>
    <t>210110024</t>
  </si>
  <si>
    <t>Spínač nástenný pre prostredie vonkajšie a mokré, včítane zapojenia striedavý prep.- radenie 6</t>
  </si>
  <si>
    <t>-795992834</t>
  </si>
  <si>
    <t>3450202330</t>
  </si>
  <si>
    <t xml:space="preserve">Al. prepínač striedavý IP66, 6    3558-06750</t>
  </si>
  <si>
    <t>-936419540</t>
  </si>
  <si>
    <t>210110025</t>
  </si>
  <si>
    <t>Spínač nástenný pre prostredie vonkajšie a mokré, včítane zapojenia krížový prepínač-radenie 7</t>
  </si>
  <si>
    <t>-1543732397</t>
  </si>
  <si>
    <t>3450202410</t>
  </si>
  <si>
    <t xml:space="preserve">Al. prepínač krížový IP66, 7    3558-07750</t>
  </si>
  <si>
    <t>27031451</t>
  </si>
  <si>
    <t>210140432</t>
  </si>
  <si>
    <t>Ovládač pomocných obvodov v Al skrini vč. zapojenia dvojtlačidlový</t>
  </si>
  <si>
    <t>-162892457</t>
  </si>
  <si>
    <t>3452200100</t>
  </si>
  <si>
    <t>Dvojtl. T6 S2 A030 ZB IP66</t>
  </si>
  <si>
    <t>1965041507</t>
  </si>
  <si>
    <t>210190001</t>
  </si>
  <si>
    <t>Montáž oceľolechovej rozvodnice do váhy 20 kg</t>
  </si>
  <si>
    <t>1214803763</t>
  </si>
  <si>
    <t>3570308710</t>
  </si>
  <si>
    <t>Skrina SCAME 632</t>
  </si>
  <si>
    <t>-1860251509</t>
  </si>
  <si>
    <t>3570308700</t>
  </si>
  <si>
    <t>Skrina Mi 91448</t>
  </si>
  <si>
    <t>766977803</t>
  </si>
  <si>
    <t>210190004</t>
  </si>
  <si>
    <t>Montáž oceľolechovej rozvodnice do váhy 150 kg</t>
  </si>
  <si>
    <t>1694809663</t>
  </si>
  <si>
    <t>3570161700</t>
  </si>
  <si>
    <t>Rozvádzač RH</t>
  </si>
  <si>
    <t>668367390</t>
  </si>
  <si>
    <t>210200042</t>
  </si>
  <si>
    <t>Svietidlo žiarovkové - typ 213 18 10 - 60 W, nástenné</t>
  </si>
  <si>
    <t>-10315728</t>
  </si>
  <si>
    <t>3480010046</t>
  </si>
  <si>
    <t xml:space="preserve">Reflektor s pohyb senzorom   16W , 230V, IP 65</t>
  </si>
  <si>
    <t>206973990</t>
  </si>
  <si>
    <t>210200044</t>
  </si>
  <si>
    <t>Svietidlo žiarovkové - typ 213 20 02 - 25+25 W, núdzové a orient., zelený pruh</t>
  </si>
  <si>
    <t>226124159</t>
  </si>
  <si>
    <t>48</t>
  </si>
  <si>
    <t>3480222810</t>
  </si>
  <si>
    <t>Svietidlo NúDZOVÉ OZAWH1SA 8W, 230V, IP 65</t>
  </si>
  <si>
    <t>134914633</t>
  </si>
  <si>
    <t>49</t>
  </si>
  <si>
    <t>210201050</t>
  </si>
  <si>
    <t>Svietidlo žiarivkové - typ 232 06 43 - 2x40 W,závesn</t>
  </si>
  <si>
    <t>-674367251</t>
  </si>
  <si>
    <t>50</t>
  </si>
  <si>
    <t>3480010037</t>
  </si>
  <si>
    <t>Svietidlo Pacific2xZ 40W IP 65</t>
  </si>
  <si>
    <t>10990225</t>
  </si>
  <si>
    <t>51</t>
  </si>
  <si>
    <t>34800101371</t>
  </si>
  <si>
    <t xml:space="preserve">Svietidlo  Pacifick 2xZ 40W  IP65 s náhr. zdrojom</t>
  </si>
  <si>
    <t>809703695</t>
  </si>
  <si>
    <t>52</t>
  </si>
  <si>
    <t>210220302</t>
  </si>
  <si>
    <t>Bleskozvodová svorka nad 2 skrutky (ST, SJ, SK, SZ, SR 01, 02)</t>
  </si>
  <si>
    <t>-324506273</t>
  </si>
  <si>
    <t>53</t>
  </si>
  <si>
    <t>3540408300</t>
  </si>
  <si>
    <t>HR-Svorka SZ</t>
  </si>
  <si>
    <t>-1396711514</t>
  </si>
  <si>
    <t>210220311</t>
  </si>
  <si>
    <t>Bleskozvodová svorka na potrubie D260-700mm</t>
  </si>
  <si>
    <t>-293274215</t>
  </si>
  <si>
    <t>55</t>
  </si>
  <si>
    <t>3540201900</t>
  </si>
  <si>
    <t>Svorkovnica EPS+OBO</t>
  </si>
  <si>
    <t>282296928</t>
  </si>
  <si>
    <t>56</t>
  </si>
  <si>
    <t>210220321</t>
  </si>
  <si>
    <t>Svorka na potrub."Bernard" včít. pásika(bez vodiča a prípoj. vodiča)</t>
  </si>
  <si>
    <t>-1535906030</t>
  </si>
  <si>
    <t>57</t>
  </si>
  <si>
    <t>3540201700</t>
  </si>
  <si>
    <t>Svorka BARNARD+ medený pásik dĺžky 750mm</t>
  </si>
  <si>
    <t>-711496353</t>
  </si>
  <si>
    <t>58</t>
  </si>
  <si>
    <t>210220451</t>
  </si>
  <si>
    <t>Ochranné pospájanie v práčovniach, kúpeľniach, voľne ulož.,alebo v omietke Cu 4-16mm2</t>
  </si>
  <si>
    <t>2133607439</t>
  </si>
  <si>
    <t>59</t>
  </si>
  <si>
    <t>3410403400</t>
  </si>
  <si>
    <t xml:space="preserve">Vodič medený CY 06   zz</t>
  </si>
  <si>
    <t>1929186550</t>
  </si>
  <si>
    <t>60</t>
  </si>
  <si>
    <t>3410405300</t>
  </si>
  <si>
    <t xml:space="preserve">Vodič medený CY 16   zz</t>
  </si>
  <si>
    <t>92783306</t>
  </si>
  <si>
    <t>61</t>
  </si>
  <si>
    <t>210290145</t>
  </si>
  <si>
    <t>Zistenie porúch pri tepelných spotrebičoch elektrický sporák a ostatné tepelné spotrebiče cez 5.5 kW</t>
  </si>
  <si>
    <t>-423767270</t>
  </si>
  <si>
    <t>62</t>
  </si>
  <si>
    <t>3411202110</t>
  </si>
  <si>
    <t>Devi-iceguard 18W/m Samoregulačné termokáble do žlabov</t>
  </si>
  <si>
    <t>861585684</t>
  </si>
  <si>
    <t>63</t>
  </si>
  <si>
    <t>210800109</t>
  </si>
  <si>
    <t>Kábel uložený pod omietkou CYKY 4 x 1,5</t>
  </si>
  <si>
    <t>1004648708</t>
  </si>
  <si>
    <t>3410108401</t>
  </si>
  <si>
    <t>Kábel silový medený CXKE-R 4Cx1,5</t>
  </si>
  <si>
    <t>1240843279</t>
  </si>
  <si>
    <t>65</t>
  </si>
  <si>
    <t>210800115</t>
  </si>
  <si>
    <t>Kábel uložený pod omietkou CYKY 5 x 1,5</t>
  </si>
  <si>
    <t>206503705</t>
  </si>
  <si>
    <t>66</t>
  </si>
  <si>
    <t>3410109601</t>
  </si>
  <si>
    <t xml:space="preserve">Kábel silový medený CXKE-R  5Cx1,5</t>
  </si>
  <si>
    <t>474036904</t>
  </si>
  <si>
    <t>67</t>
  </si>
  <si>
    <t>210800121</t>
  </si>
  <si>
    <t>Kábel uložený pod omietkou v strope CYKY 750V 2 x 1,5</t>
  </si>
  <si>
    <t>-522519624</t>
  </si>
  <si>
    <t>68</t>
  </si>
  <si>
    <t>34101030001</t>
  </si>
  <si>
    <t xml:space="preserve">Kábel silový medený CXKE-R  2Ax01,5</t>
  </si>
  <si>
    <t>575687615</t>
  </si>
  <si>
    <t>69</t>
  </si>
  <si>
    <t>210800125</t>
  </si>
  <si>
    <t>Kábel uložený pod omietkou v strope CYKY 750V 3 x 1,5</t>
  </si>
  <si>
    <t>-1280805697</t>
  </si>
  <si>
    <t>70</t>
  </si>
  <si>
    <t>3410106401</t>
  </si>
  <si>
    <t xml:space="preserve">Kábel silový medený CXKE- R 3Cx01,5  0,5kV</t>
  </si>
  <si>
    <t>408353475</t>
  </si>
  <si>
    <t>71</t>
  </si>
  <si>
    <t>34101063023</t>
  </si>
  <si>
    <t>Kábel silový bezhalkogénový CHKE-R-J 3x1,5</t>
  </si>
  <si>
    <t>1429347935</t>
  </si>
  <si>
    <t>72</t>
  </si>
  <si>
    <t>210810057</t>
  </si>
  <si>
    <t>Kábel uložený pod omietkou CYKY 5x6</t>
  </si>
  <si>
    <t>1776764745</t>
  </si>
  <si>
    <t>73</t>
  </si>
  <si>
    <t>34101095001</t>
  </si>
  <si>
    <t>Kábel silový medený CXKE-R 5Cx06</t>
  </si>
  <si>
    <t>281972286</t>
  </si>
  <si>
    <t>74</t>
  </si>
  <si>
    <t>210901070</t>
  </si>
  <si>
    <t>Silový kábel 750-1000 V (v mm2) voľne uložený "Solidal" AYKY 1 kV 4x25</t>
  </si>
  <si>
    <t>-478636419</t>
  </si>
  <si>
    <t>75</t>
  </si>
  <si>
    <t>3410205800</t>
  </si>
  <si>
    <t>Kábel silový hliníkový AYKY 4Bx25</t>
  </si>
  <si>
    <t>-1418892106</t>
  </si>
  <si>
    <t>76</t>
  </si>
  <si>
    <t>MV</t>
  </si>
  <si>
    <t>Murárske výpomoci</t>
  </si>
  <si>
    <t>%</t>
  </si>
  <si>
    <t>-1055017826</t>
  </si>
  <si>
    <t>77</t>
  </si>
  <si>
    <t>PM</t>
  </si>
  <si>
    <t>Podružný materiál</t>
  </si>
  <si>
    <t>1710486870</t>
  </si>
  <si>
    <t>78</t>
  </si>
  <si>
    <t>PPV</t>
  </si>
  <si>
    <t>Podiel pridružených výkonov</t>
  </si>
  <si>
    <t>2017012639</t>
  </si>
  <si>
    <t>OST</t>
  </si>
  <si>
    <t>Ostatné</t>
  </si>
  <si>
    <t>79</t>
  </si>
  <si>
    <t>HZS-001</t>
  </si>
  <si>
    <t xml:space="preserve">Revízie  EZ</t>
  </si>
  <si>
    <t>hod</t>
  </si>
  <si>
    <t>262144</t>
  </si>
  <si>
    <t>-142189245</t>
  </si>
  <si>
    <t>80</t>
  </si>
  <si>
    <t>HZS-005</t>
  </si>
  <si>
    <t>Príprava ku komplexnému vyskúšaniu</t>
  </si>
  <si>
    <t>-2099239248</t>
  </si>
  <si>
    <t>81</t>
  </si>
  <si>
    <t>HZS-010</t>
  </si>
  <si>
    <t>Demontáž a prepájacie práce EZ -</t>
  </si>
  <si>
    <t>-704415367</t>
  </si>
  <si>
    <t>82</t>
  </si>
  <si>
    <t>HZS-030</t>
  </si>
  <si>
    <t>Zemné práce</t>
  </si>
  <si>
    <t>jed</t>
  </si>
  <si>
    <t>-317308285</t>
  </si>
  <si>
    <t>07 - Elektroinštalácia - Bleskozvod</t>
  </si>
  <si>
    <t>TErézia Vargová</t>
  </si>
  <si>
    <t xml:space="preserve">    46-M - Zemné práce pri extr.mont.prácach</t>
  </si>
  <si>
    <t>210220021</t>
  </si>
  <si>
    <t>Uzemňovacie vedenie v zemi včít. svoriek,prepojenia, izolácie spojov FeZn do 120 mm2</t>
  </si>
  <si>
    <t>-722667608</t>
  </si>
  <si>
    <t>3540406500</t>
  </si>
  <si>
    <t>HR-Svorka SR 02</t>
  </si>
  <si>
    <t>-1709212149</t>
  </si>
  <si>
    <t>3544112000</t>
  </si>
  <si>
    <t>Páska uzemňovacia 30x4 mm</t>
  </si>
  <si>
    <t>kg</t>
  </si>
  <si>
    <t>-2106390849</t>
  </si>
  <si>
    <t>210220022</t>
  </si>
  <si>
    <t>Uzemňovacie vedenie v zemi včít. svoriek,prepojenia, izolácie spojov FeZn D 8 - 10 mm</t>
  </si>
  <si>
    <t>575875148</t>
  </si>
  <si>
    <t>1561523500</t>
  </si>
  <si>
    <t>Drôt pozinkovaný mäkký 11343 d10.00mm</t>
  </si>
  <si>
    <t>1366554507</t>
  </si>
  <si>
    <t>3540406800</t>
  </si>
  <si>
    <t>HR-Svorka SS</t>
  </si>
  <si>
    <t>1689560137</t>
  </si>
  <si>
    <t>210220102</t>
  </si>
  <si>
    <t>Zvodový vodič včítane podpery FeZn lano do D 70 mm</t>
  </si>
  <si>
    <t>-714043714</t>
  </si>
  <si>
    <t>1561522501</t>
  </si>
  <si>
    <t>Drôt uzemnovací, zvodový AlMg SiD8</t>
  </si>
  <si>
    <t>-1577101277</t>
  </si>
  <si>
    <t>3540402900</t>
  </si>
  <si>
    <t>HR-Podpera PV 01</t>
  </si>
  <si>
    <t>547609177</t>
  </si>
  <si>
    <t>3540404000</t>
  </si>
  <si>
    <t>HR-Podpera PV 15</t>
  </si>
  <si>
    <t>1886301488</t>
  </si>
  <si>
    <t>3540404600</t>
  </si>
  <si>
    <t>HR-Podpera PV 22</t>
  </si>
  <si>
    <t>-1074307323</t>
  </si>
  <si>
    <t>3540404200</t>
  </si>
  <si>
    <t>HR-Podpera PV 16</t>
  </si>
  <si>
    <t>-295202355</t>
  </si>
  <si>
    <t>-440882455</t>
  </si>
  <si>
    <t>210220211</t>
  </si>
  <si>
    <t>Zachyt.tyč včít.upevnenia do dreva do 2 m dľžky tyče</t>
  </si>
  <si>
    <t>-1361403948</t>
  </si>
  <si>
    <t>3540200800</t>
  </si>
  <si>
    <t>HR-Držiak DJ 7hd</t>
  </si>
  <si>
    <t>1268084185</t>
  </si>
  <si>
    <t>3540201500</t>
  </si>
  <si>
    <t>HR-JD 15</t>
  </si>
  <si>
    <t>-838590330</t>
  </si>
  <si>
    <t>3540401900</t>
  </si>
  <si>
    <t>HR-Ochr.strieska OS 01</t>
  </si>
  <si>
    <t>1649603644</t>
  </si>
  <si>
    <t>3540402100</t>
  </si>
  <si>
    <t>HR-Ochr.strieska OS 04</t>
  </si>
  <si>
    <t>684149214</t>
  </si>
  <si>
    <t>3540405900</t>
  </si>
  <si>
    <t>HR-Svorka SJ 01</t>
  </si>
  <si>
    <t>-1016309955</t>
  </si>
  <si>
    <t>210220301</t>
  </si>
  <si>
    <t>Bleskozvodová svorka do 2 skrutiek (SS, SR 03)</t>
  </si>
  <si>
    <t>-1355472073</t>
  </si>
  <si>
    <t>1594714098</t>
  </si>
  <si>
    <t>93740197</t>
  </si>
  <si>
    <t>3540406200</t>
  </si>
  <si>
    <t>HR-Svorka SO</t>
  </si>
  <si>
    <t>487742911</t>
  </si>
  <si>
    <t>3540406100</t>
  </si>
  <si>
    <t>HR-Svorka SK</t>
  </si>
  <si>
    <t>-34015313</t>
  </si>
  <si>
    <t>210220361</t>
  </si>
  <si>
    <t>Tyčový uzemňovač zarazený do zeme a pripoj.vedenie do 2 m</t>
  </si>
  <si>
    <t>-1086968937</t>
  </si>
  <si>
    <t>3540501500</t>
  </si>
  <si>
    <t>HR-Zemna tyc ZT PD 2m</t>
  </si>
  <si>
    <t>1981051374</t>
  </si>
  <si>
    <t>210220372</t>
  </si>
  <si>
    <t>Ochranný uholník alebo rúrka s držiak. do steny</t>
  </si>
  <si>
    <t>-1223671616</t>
  </si>
  <si>
    <t>3540201200</t>
  </si>
  <si>
    <t>HR-Držiak DUZ</t>
  </si>
  <si>
    <t>1583796257</t>
  </si>
  <si>
    <t>3540402300</t>
  </si>
  <si>
    <t>HR-Ochranny uholnik OU</t>
  </si>
  <si>
    <t>-1178156575</t>
  </si>
  <si>
    <t>210220401</t>
  </si>
  <si>
    <t>Označenie zvodov štítkami smaltované, z umelej hmot</t>
  </si>
  <si>
    <t>1782278209</t>
  </si>
  <si>
    <t>5489511100</t>
  </si>
  <si>
    <t>Štítok označenie zvodov plastový</t>
  </si>
  <si>
    <t>-154185787</t>
  </si>
  <si>
    <t>5489511111</t>
  </si>
  <si>
    <t xml:space="preserve">Tabuľka  označenie zvodov plastový</t>
  </si>
  <si>
    <t>-1514614231</t>
  </si>
  <si>
    <t>210220452</t>
  </si>
  <si>
    <t>Ochranné pospájanie v práčovniach, kúpeľniach, pevne uložené Cu 4-16mm2</t>
  </si>
  <si>
    <t>-1638843454</t>
  </si>
  <si>
    <t>3410404700</t>
  </si>
  <si>
    <t xml:space="preserve">Vodič medený CY 10   zz</t>
  </si>
  <si>
    <t>302354123</t>
  </si>
  <si>
    <t>-1026506922</t>
  </si>
  <si>
    <t>1213532772</t>
  </si>
  <si>
    <t>132617623</t>
  </si>
  <si>
    <t>46-M</t>
  </si>
  <si>
    <t>Zemné práce pri extr.mont.prácach</t>
  </si>
  <si>
    <t>460010011</t>
  </si>
  <si>
    <t>Vytýčenie trasy vonkajšieho silového vedenia,v prehľadnom teréne vedenie NN (tiež v obci)</t>
  </si>
  <si>
    <t>km</t>
  </si>
  <si>
    <t>-188394756</t>
  </si>
  <si>
    <t>460030054</t>
  </si>
  <si>
    <t>Vytrhanie dlažby z malty, dlažba z kociek drobných, škáry vyplnené pieskom</t>
  </si>
  <si>
    <t>1924415816</t>
  </si>
  <si>
    <t>460030071</t>
  </si>
  <si>
    <t>Búranie živičných povrchov vrstvy 3 - 5 cm.</t>
  </si>
  <si>
    <t>-1495790720</t>
  </si>
  <si>
    <t>460070104</t>
  </si>
  <si>
    <t>Jama pre ulož. pás. uzemň. FeZn 2000x250x3 mm a ryha pre zemný pásik FeZn 30x4 mm. zemina tr. 4</t>
  </si>
  <si>
    <t>-1988734483</t>
  </si>
  <si>
    <t>460200164</t>
  </si>
  <si>
    <t>Hĺbenie káblovej ryhy 35 cm širokej a 80 cm hlbokej, v zemine triedy 4</t>
  </si>
  <si>
    <t>202412898</t>
  </si>
  <si>
    <t>460510111</t>
  </si>
  <si>
    <t>Káblové priestupy v pretlačovaných otvoroch z polyetylénových rúr do D 100 mm</t>
  </si>
  <si>
    <t>-594198265</t>
  </si>
  <si>
    <t>2861129700</t>
  </si>
  <si>
    <t>HDPE rúry tlakové pre rozvod vody - PE 100 / PN 10 90 x 5,4 x L</t>
  </si>
  <si>
    <t>bm</t>
  </si>
  <si>
    <t>-947016458</t>
  </si>
  <si>
    <t>460560134</t>
  </si>
  <si>
    <t>Ručný zásyp nezap. káblovej ryhy bez zhutn. zeminy, 35 cm širokej, 50 cm hlbokej v zemine tr. 4</t>
  </si>
  <si>
    <t>252149170</t>
  </si>
  <si>
    <t>460620014</t>
  </si>
  <si>
    <t>Proviz. úprava terénu v zemine tr. 4, aby nerovnosti terénu neboli väčšie ako 2 cm od vodor.hladiny</t>
  </si>
  <si>
    <t>1568264726</t>
  </si>
  <si>
    <t>460650021</t>
  </si>
  <si>
    <t>Jednovrstvová vozovka z betónu, vrstva betónu 5 cm</t>
  </si>
  <si>
    <t>694945613</t>
  </si>
  <si>
    <t>3131659500</t>
  </si>
  <si>
    <t>Siet zvar rh6,3/100 a 2x5m rohoz</t>
  </si>
  <si>
    <t>857505895</t>
  </si>
  <si>
    <t>5893467000</t>
  </si>
  <si>
    <t>BET KRYT SKI PC PRIS KAM DO 22MM</t>
  </si>
  <si>
    <t>-1460836473</t>
  </si>
  <si>
    <t>6051472900</t>
  </si>
  <si>
    <t>Kratiny omietané do 175 cm mäkké rezivo</t>
  </si>
  <si>
    <t>1177044323</t>
  </si>
  <si>
    <t>6051506900</t>
  </si>
  <si>
    <t xml:space="preserve">Hranolček  25-100 cm2 mäkké rezivo</t>
  </si>
  <si>
    <t>1895223205</t>
  </si>
  <si>
    <t>9999000000</t>
  </si>
  <si>
    <t>Ostatný materiál m</t>
  </si>
  <si>
    <t>sk</t>
  </si>
  <si>
    <t>1546472874</t>
  </si>
  <si>
    <t>PPV.1</t>
  </si>
  <si>
    <t>-1044104808</t>
  </si>
  <si>
    <t>HZS-004</t>
  </si>
  <si>
    <t>Nešpecifikované práce</t>
  </si>
  <si>
    <t>-1671461819</t>
  </si>
  <si>
    <t>HZS-008</t>
  </si>
  <si>
    <t xml:space="preserve">Revízie  BZ</t>
  </si>
  <si>
    <t>968449296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</si>
</sst>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ALNG-OSR-0124-1a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Modernizácia objektov živočíšnej výroby v Ruminciach - SO 01 Prestavba kravína na ovčín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Rumince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24. 2. 2024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83" t="str">
        <f>IF(E17="","",E17)</f>
        <v>Ing. Anna Longaiová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>Roman Oros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ROUND(SUM(AG95:AG97),2)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ROUND(SUM(AS95:AS97),2)</f>
        <v>0</v>
      </c>
      <c r="AT94" s="117">
        <f>ROUND(SUM(AV94:AW94),2)</f>
        <v>0</v>
      </c>
      <c r="AU94" s="118">
        <f>ROUND(SUM(AU95:AU97),5)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ROUND(SUM(AZ95:AZ97),2)</f>
        <v>0</v>
      </c>
      <c r="BA94" s="117">
        <f>ROUND(SUM(BA95:BA97),2)</f>
        <v>0</v>
      </c>
      <c r="BB94" s="117">
        <f>ROUND(SUM(BB95:BB97),2)</f>
        <v>0</v>
      </c>
      <c r="BC94" s="117">
        <f>ROUND(SUM(BC95:BC97),2)</f>
        <v>0</v>
      </c>
      <c r="BD94" s="119">
        <f>ROUND(SUM(BD95:BD97),2)</f>
        <v>0</v>
      </c>
      <c r="BE94" s="6"/>
      <c r="BS94" s="120" t="s">
        <v>74</v>
      </c>
      <c r="BT94" s="120" t="s">
        <v>75</v>
      </c>
      <c r="BU94" s="121" t="s">
        <v>76</v>
      </c>
      <c r="BV94" s="120" t="s">
        <v>77</v>
      </c>
      <c r="BW94" s="120" t="s">
        <v>5</v>
      </c>
      <c r="BX94" s="120" t="s">
        <v>78</v>
      </c>
      <c r="CL94" s="120" t="s">
        <v>1</v>
      </c>
    </row>
    <row r="95" s="7" customFormat="1" ht="16.5" customHeight="1">
      <c r="A95" s="122" t="s">
        <v>79</v>
      </c>
      <c r="B95" s="123"/>
      <c r="C95" s="124"/>
      <c r="D95" s="125" t="s">
        <v>80</v>
      </c>
      <c r="E95" s="125"/>
      <c r="F95" s="125"/>
      <c r="G95" s="125"/>
      <c r="H95" s="125"/>
      <c r="I95" s="126"/>
      <c r="J95" s="125" t="s">
        <v>81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'02 - Strecha'!J30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82</v>
      </c>
      <c r="AR95" s="129"/>
      <c r="AS95" s="130">
        <v>0</v>
      </c>
      <c r="AT95" s="131">
        <f>ROUND(SUM(AV95:AW95),2)</f>
        <v>0</v>
      </c>
      <c r="AU95" s="132">
        <f>'02 - Strecha'!P126</f>
        <v>0</v>
      </c>
      <c r="AV95" s="131">
        <f>'02 - Strecha'!J33</f>
        <v>0</v>
      </c>
      <c r="AW95" s="131">
        <f>'02 - Strecha'!J34</f>
        <v>0</v>
      </c>
      <c r="AX95" s="131">
        <f>'02 - Strecha'!J35</f>
        <v>0</v>
      </c>
      <c r="AY95" s="131">
        <f>'02 - Strecha'!J36</f>
        <v>0</v>
      </c>
      <c r="AZ95" s="131">
        <f>'02 - Strecha'!F33</f>
        <v>0</v>
      </c>
      <c r="BA95" s="131">
        <f>'02 - Strecha'!F34</f>
        <v>0</v>
      </c>
      <c r="BB95" s="131">
        <f>'02 - Strecha'!F35</f>
        <v>0</v>
      </c>
      <c r="BC95" s="131">
        <f>'02 - Strecha'!F36</f>
        <v>0</v>
      </c>
      <c r="BD95" s="133">
        <f>'02 - Strecha'!F37</f>
        <v>0</v>
      </c>
      <c r="BE95" s="7"/>
      <c r="BT95" s="134" t="s">
        <v>83</v>
      </c>
      <c r="BV95" s="134" t="s">
        <v>77</v>
      </c>
      <c r="BW95" s="134" t="s">
        <v>84</v>
      </c>
      <c r="BX95" s="134" t="s">
        <v>5</v>
      </c>
      <c r="CL95" s="134" t="s">
        <v>1</v>
      </c>
      <c r="CM95" s="134" t="s">
        <v>75</v>
      </c>
    </row>
    <row r="96" s="7" customFormat="1" ht="24.75" customHeight="1">
      <c r="A96" s="122" t="s">
        <v>79</v>
      </c>
      <c r="B96" s="123"/>
      <c r="C96" s="124"/>
      <c r="D96" s="125" t="s">
        <v>85</v>
      </c>
      <c r="E96" s="125"/>
      <c r="F96" s="125"/>
      <c r="G96" s="125"/>
      <c r="H96" s="125"/>
      <c r="I96" s="126"/>
      <c r="J96" s="125" t="s">
        <v>86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'05 - Elektroinštalácia - ...'!J30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82</v>
      </c>
      <c r="AR96" s="129"/>
      <c r="AS96" s="130">
        <v>0</v>
      </c>
      <c r="AT96" s="131">
        <f>ROUND(SUM(AV96:AW96),2)</f>
        <v>0</v>
      </c>
      <c r="AU96" s="132">
        <f>'05 - Elektroinštalácia - ...'!P121</f>
        <v>0</v>
      </c>
      <c r="AV96" s="131">
        <f>'05 - Elektroinštalácia - ...'!J33</f>
        <v>0</v>
      </c>
      <c r="AW96" s="131">
        <f>'05 - Elektroinštalácia - ...'!J34</f>
        <v>0</v>
      </c>
      <c r="AX96" s="131">
        <f>'05 - Elektroinštalácia - ...'!J35</f>
        <v>0</v>
      </c>
      <c r="AY96" s="131">
        <f>'05 - Elektroinštalácia - ...'!J36</f>
        <v>0</v>
      </c>
      <c r="AZ96" s="131">
        <f>'05 - Elektroinštalácia - ...'!F33</f>
        <v>0</v>
      </c>
      <c r="BA96" s="131">
        <f>'05 - Elektroinštalácia - ...'!F34</f>
        <v>0</v>
      </c>
      <c r="BB96" s="131">
        <f>'05 - Elektroinštalácia - ...'!F35</f>
        <v>0</v>
      </c>
      <c r="BC96" s="131">
        <f>'05 - Elektroinštalácia - ...'!F36</f>
        <v>0</v>
      </c>
      <c r="BD96" s="133">
        <f>'05 - Elektroinštalácia - ...'!F37</f>
        <v>0</v>
      </c>
      <c r="BE96" s="7"/>
      <c r="BT96" s="134" t="s">
        <v>83</v>
      </c>
      <c r="BV96" s="134" t="s">
        <v>77</v>
      </c>
      <c r="BW96" s="134" t="s">
        <v>87</v>
      </c>
      <c r="BX96" s="134" t="s">
        <v>5</v>
      </c>
      <c r="CL96" s="134" t="s">
        <v>1</v>
      </c>
      <c r="CM96" s="134" t="s">
        <v>75</v>
      </c>
    </row>
    <row r="97" s="7" customFormat="1" ht="16.5" customHeight="1">
      <c r="A97" s="122" t="s">
        <v>79</v>
      </c>
      <c r="B97" s="123"/>
      <c r="C97" s="124"/>
      <c r="D97" s="125" t="s">
        <v>88</v>
      </c>
      <c r="E97" s="125"/>
      <c r="F97" s="125"/>
      <c r="G97" s="125"/>
      <c r="H97" s="125"/>
      <c r="I97" s="126"/>
      <c r="J97" s="125" t="s">
        <v>89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'07 - Elektroinštalácia - ...'!J30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82</v>
      </c>
      <c r="AR97" s="129"/>
      <c r="AS97" s="135">
        <v>0</v>
      </c>
      <c r="AT97" s="136">
        <f>ROUND(SUM(AV97:AW97),2)</f>
        <v>0</v>
      </c>
      <c r="AU97" s="137">
        <f>'07 - Elektroinštalácia - ...'!P120</f>
        <v>0</v>
      </c>
      <c r="AV97" s="136">
        <f>'07 - Elektroinštalácia - ...'!J33</f>
        <v>0</v>
      </c>
      <c r="AW97" s="136">
        <f>'07 - Elektroinštalácia - ...'!J34</f>
        <v>0</v>
      </c>
      <c r="AX97" s="136">
        <f>'07 - Elektroinštalácia - ...'!J35</f>
        <v>0</v>
      </c>
      <c r="AY97" s="136">
        <f>'07 - Elektroinštalácia - ...'!J36</f>
        <v>0</v>
      </c>
      <c r="AZ97" s="136">
        <f>'07 - Elektroinštalácia - ...'!F33</f>
        <v>0</v>
      </c>
      <c r="BA97" s="136">
        <f>'07 - Elektroinštalácia - ...'!F34</f>
        <v>0</v>
      </c>
      <c r="BB97" s="136">
        <f>'07 - Elektroinštalácia - ...'!F35</f>
        <v>0</v>
      </c>
      <c r="BC97" s="136">
        <f>'07 - Elektroinštalácia - ...'!F36</f>
        <v>0</v>
      </c>
      <c r="BD97" s="138">
        <f>'07 - Elektroinštalácia - ...'!F37</f>
        <v>0</v>
      </c>
      <c r="BE97" s="7"/>
      <c r="BT97" s="134" t="s">
        <v>83</v>
      </c>
      <c r="BV97" s="134" t="s">
        <v>77</v>
      </c>
      <c r="BW97" s="134" t="s">
        <v>90</v>
      </c>
      <c r="BX97" s="134" t="s">
        <v>5</v>
      </c>
      <c r="CL97" s="134" t="s">
        <v>1</v>
      </c>
      <c r="CM97" s="134" t="s">
        <v>75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NH/9YvlQtEq5NNpoE80eUVaaFVMwx/gox9RF6TtzE/hVPH4vsaoFYRS9DW8iNzOrs+mUMon5x9VeYnSv83/w3Q==" hashValue="2+2LKlkQJXEN+2yavKiBl01CFUU4SIgYREO/14Cl1QScmV15FN5kq5gsNfk5moIR0GjkvBJfncJ5/GOYUqoO1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2 - Strecha'!C2" display="/"/>
    <hyperlink ref="A96" location="'05 - Elektroinštalácia - ...'!C2" display="/"/>
    <hyperlink ref="A97" location="'07 - Elektroinštalácia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93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24. 2. 2024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94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30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33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ROUND(J126,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ROUND((SUM(BE126:BE178)),  2)</f>
        <v>0</v>
      </c>
      <c r="G33" s="159"/>
      <c r="H33" s="159"/>
      <c r="I33" s="160">
        <v>0.20000000000000001</v>
      </c>
      <c r="J33" s="158">
        <f>ROUND(((SUM(BE126:BE178))*I33),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ROUND((SUM(BF126:BF178)),  2)</f>
        <v>0</v>
      </c>
      <c r="G34" s="159"/>
      <c r="H34" s="159"/>
      <c r="I34" s="160">
        <v>0.20000000000000001</v>
      </c>
      <c r="J34" s="158">
        <f>ROUND(((SUM(BF126:BF178))*I34),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ROUND((SUM(BG126:BG178)),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ROUND((SUM(BH126:BH178)),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ROUND((SUM(BI126:BI178)),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02 - Strecha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24. 2. 2024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Ing. Anna Longaiová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Roman Oros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96</v>
      </c>
      <c r="D94" s="183"/>
      <c r="E94" s="183"/>
      <c r="F94" s="183"/>
      <c r="G94" s="183"/>
      <c r="H94" s="183"/>
      <c r="I94" s="183"/>
      <c r="J94" s="184" t="s">
        <v>97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98</v>
      </c>
      <c r="D96" s="37"/>
      <c r="E96" s="37"/>
      <c r="F96" s="37"/>
      <c r="G96" s="37"/>
      <c r="H96" s="37"/>
      <c r="I96" s="37"/>
      <c r="J96" s="113">
        <f>J126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86"/>
      <c r="C97" s="187"/>
      <c r="D97" s="188" t="s">
        <v>100</v>
      </c>
      <c r="E97" s="189"/>
      <c r="F97" s="189"/>
      <c r="G97" s="189"/>
      <c r="H97" s="189"/>
      <c r="I97" s="189"/>
      <c r="J97" s="190">
        <f>J127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101</v>
      </c>
      <c r="E98" s="195"/>
      <c r="F98" s="195"/>
      <c r="G98" s="195"/>
      <c r="H98" s="195"/>
      <c r="I98" s="195"/>
      <c r="J98" s="196">
        <f>J128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102</v>
      </c>
      <c r="E99" s="195"/>
      <c r="F99" s="195"/>
      <c r="G99" s="195"/>
      <c r="H99" s="195"/>
      <c r="I99" s="195"/>
      <c r="J99" s="196">
        <f>J130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103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J141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105</v>
      </c>
      <c r="E102" s="195"/>
      <c r="F102" s="195"/>
      <c r="G102" s="195"/>
      <c r="H102" s="195"/>
      <c r="I102" s="195"/>
      <c r="J102" s="196">
        <f>J142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106</v>
      </c>
      <c r="E103" s="195"/>
      <c r="F103" s="195"/>
      <c r="G103" s="195"/>
      <c r="H103" s="195"/>
      <c r="I103" s="195"/>
      <c r="J103" s="196">
        <f>J150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107</v>
      </c>
      <c r="E104" s="195"/>
      <c r="F104" s="195"/>
      <c r="G104" s="195"/>
      <c r="H104" s="195"/>
      <c r="I104" s="195"/>
      <c r="J104" s="196">
        <f>J154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108</v>
      </c>
      <c r="E105" s="195"/>
      <c r="F105" s="195"/>
      <c r="G105" s="195"/>
      <c r="H105" s="195"/>
      <c r="I105" s="195"/>
      <c r="J105" s="196">
        <f>J170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109</v>
      </c>
      <c r="E106" s="195"/>
      <c r="F106" s="195"/>
      <c r="G106" s="195"/>
      <c r="H106" s="195"/>
      <c r="I106" s="195"/>
      <c r="J106" s="196">
        <f>J177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110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15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6.25" customHeight="1">
      <c r="A116" s="35"/>
      <c r="B116" s="36"/>
      <c r="C116" s="37"/>
      <c r="D116" s="37"/>
      <c r="E116" s="181" t="str">
        <f>E7</f>
        <v>Modernizácia objektov živočíšnej výroby v Ruminciach - SO 01 Prestavba kravína na ovčín</v>
      </c>
      <c r="F116" s="29"/>
      <c r="G116" s="29"/>
      <c r="H116" s="29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92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9" t="str">
        <f>E9</f>
        <v>02 - Strecha</v>
      </c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19</v>
      </c>
      <c r="D120" s="37"/>
      <c r="E120" s="37"/>
      <c r="F120" s="24" t="str">
        <f>F12</f>
        <v>Rumince</v>
      </c>
      <c r="G120" s="37"/>
      <c r="H120" s="37"/>
      <c r="I120" s="29" t="s">
        <v>21</v>
      </c>
      <c r="J120" s="82" t="str">
        <f>IF(J12="","",J12)</f>
        <v>24. 2. 2024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23</v>
      </c>
      <c r="D122" s="37"/>
      <c r="E122" s="37"/>
      <c r="F122" s="24" t="str">
        <f>E15</f>
        <v>Družstvo podielníkov, Včelince</v>
      </c>
      <c r="G122" s="37"/>
      <c r="H122" s="37"/>
      <c r="I122" s="29" t="s">
        <v>29</v>
      </c>
      <c r="J122" s="33" t="str">
        <f>E21</f>
        <v>Ing. Anna Longaiová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32</v>
      </c>
      <c r="J123" s="33" t="str">
        <f>E24</f>
        <v>Roman Oros</v>
      </c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8"/>
      <c r="B125" s="199"/>
      <c r="C125" s="200" t="s">
        <v>111</v>
      </c>
      <c r="D125" s="201" t="s">
        <v>60</v>
      </c>
      <c r="E125" s="201" t="s">
        <v>56</v>
      </c>
      <c r="F125" s="201" t="s">
        <v>57</v>
      </c>
      <c r="G125" s="201" t="s">
        <v>112</v>
      </c>
      <c r="H125" s="201" t="s">
        <v>113</v>
      </c>
      <c r="I125" s="201" t="s">
        <v>114</v>
      </c>
      <c r="J125" s="202" t="s">
        <v>97</v>
      </c>
      <c r="K125" s="203" t="s">
        <v>115</v>
      </c>
      <c r="L125" s="204"/>
      <c r="M125" s="103" t="s">
        <v>1</v>
      </c>
      <c r="N125" s="104" t="s">
        <v>39</v>
      </c>
      <c r="O125" s="104" t="s">
        <v>116</v>
      </c>
      <c r="P125" s="104" t="s">
        <v>117</v>
      </c>
      <c r="Q125" s="104" t="s">
        <v>118</v>
      </c>
      <c r="R125" s="104" t="s">
        <v>119</v>
      </c>
      <c r="S125" s="104" t="s">
        <v>120</v>
      </c>
      <c r="T125" s="105" t="s">
        <v>121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5"/>
      <c r="B126" s="36"/>
      <c r="C126" s="110" t="s">
        <v>98</v>
      </c>
      <c r="D126" s="37"/>
      <c r="E126" s="37"/>
      <c r="F126" s="37"/>
      <c r="G126" s="37"/>
      <c r="H126" s="37"/>
      <c r="I126" s="37"/>
      <c r="J126" s="205">
        <f>BK126</f>
        <v>0</v>
      </c>
      <c r="K126" s="37"/>
      <c r="L126" s="41"/>
      <c r="M126" s="106"/>
      <c r="N126" s="206"/>
      <c r="O126" s="107"/>
      <c r="P126" s="207">
        <f>P127+P141</f>
        <v>0</v>
      </c>
      <c r="Q126" s="107"/>
      <c r="R126" s="207">
        <f>R127+R141</f>
        <v>22.121703747799998</v>
      </c>
      <c r="S126" s="107"/>
      <c r="T126" s="208">
        <f>T127+T141</f>
        <v>65.336879999999994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99</v>
      </c>
      <c r="BK126" s="209">
        <f>BK127+BK141</f>
        <v>0</v>
      </c>
    </row>
    <row r="127" s="12" customFormat="1" ht="25.92" customHeight="1">
      <c r="A127" s="12"/>
      <c r="B127" s="210"/>
      <c r="C127" s="211"/>
      <c r="D127" s="212" t="s">
        <v>74</v>
      </c>
      <c r="E127" s="213" t="s">
        <v>122</v>
      </c>
      <c r="F127" s="213" t="s">
        <v>123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P128+P130+P135</f>
        <v>0</v>
      </c>
      <c r="Q127" s="218"/>
      <c r="R127" s="219">
        <f>R128+R130+R135</f>
        <v>0.95194439999999991</v>
      </c>
      <c r="S127" s="218"/>
      <c r="T127" s="220">
        <f>T128+T130+T135</f>
        <v>2.5758000000000001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83</v>
      </c>
      <c r="AT127" s="222" t="s">
        <v>74</v>
      </c>
      <c r="AU127" s="222" t="s">
        <v>75</v>
      </c>
      <c r="AY127" s="221" t="s">
        <v>124</v>
      </c>
      <c r="BK127" s="223">
        <f>BK128+BK130+BK135</f>
        <v>0</v>
      </c>
    </row>
    <row r="128" s="12" customFormat="1" ht="22.8" customHeight="1">
      <c r="A128" s="12"/>
      <c r="B128" s="210"/>
      <c r="C128" s="211"/>
      <c r="D128" s="212" t="s">
        <v>74</v>
      </c>
      <c r="E128" s="224" t="s">
        <v>125</v>
      </c>
      <c r="F128" s="224" t="s">
        <v>126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0.85389119999999996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83</v>
      </c>
      <c r="AT128" s="222" t="s">
        <v>74</v>
      </c>
      <c r="AU128" s="222" t="s">
        <v>83</v>
      </c>
      <c r="AY128" s="221" t="s">
        <v>124</v>
      </c>
      <c r="BK128" s="223">
        <f>BK129</f>
        <v>0</v>
      </c>
    </row>
    <row r="129" s="2" customFormat="1" ht="33" customHeight="1">
      <c r="A129" s="35"/>
      <c r="B129" s="36"/>
      <c r="C129" s="226" t="s">
        <v>127</v>
      </c>
      <c r="D129" s="226" t="s">
        <v>128</v>
      </c>
      <c r="E129" s="227" t="s">
        <v>129</v>
      </c>
      <c r="F129" s="228" t="s">
        <v>130</v>
      </c>
      <c r="G129" s="229" t="s">
        <v>131</v>
      </c>
      <c r="H129" s="230">
        <v>5.4000000000000004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0.15812799999999999</v>
      </c>
      <c r="R129" s="236">
        <f>Q129*H129</f>
        <v>0.85389119999999996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132</v>
      </c>
      <c r="AT129" s="238" t="s">
        <v>128</v>
      </c>
      <c r="AU129" s="238" t="s">
        <v>133</v>
      </c>
      <c r="AY129" s="14" t="s">
        <v>124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133</v>
      </c>
      <c r="BK129" s="239">
        <f>ROUND(I129*H129,2)</f>
        <v>0</v>
      </c>
      <c r="BL129" s="14" t="s">
        <v>132</v>
      </c>
      <c r="BM129" s="238" t="s">
        <v>134</v>
      </c>
    </row>
    <row r="130" s="12" customFormat="1" ht="22.8" customHeight="1">
      <c r="A130" s="12"/>
      <c r="B130" s="210"/>
      <c r="C130" s="211"/>
      <c r="D130" s="212" t="s">
        <v>74</v>
      </c>
      <c r="E130" s="224" t="s">
        <v>135</v>
      </c>
      <c r="F130" s="224" t="s">
        <v>136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SUM(P131:P134)</f>
        <v>0</v>
      </c>
      <c r="Q130" s="218"/>
      <c r="R130" s="219">
        <f>SUM(R131:R134)</f>
        <v>0.098053200000000007</v>
      </c>
      <c r="S130" s="218"/>
      <c r="T130" s="220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74</v>
      </c>
      <c r="AU130" s="222" t="s">
        <v>83</v>
      </c>
      <c r="AY130" s="221" t="s">
        <v>124</v>
      </c>
      <c r="BK130" s="223">
        <f>SUM(BK131:BK134)</f>
        <v>0</v>
      </c>
    </row>
    <row r="131" s="2" customFormat="1" ht="24.15" customHeight="1">
      <c r="A131" s="35"/>
      <c r="B131" s="36"/>
      <c r="C131" s="226" t="s">
        <v>137</v>
      </c>
      <c r="D131" s="226" t="s">
        <v>128</v>
      </c>
      <c r="E131" s="227" t="s">
        <v>138</v>
      </c>
      <c r="F131" s="228" t="s">
        <v>139</v>
      </c>
      <c r="G131" s="229" t="s">
        <v>131</v>
      </c>
      <c r="H131" s="230">
        <v>10.800000000000001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0.00022499999999999999</v>
      </c>
      <c r="R131" s="236">
        <f>Q131*H131</f>
        <v>0.0024300000000000003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132</v>
      </c>
      <c r="AT131" s="238" t="s">
        <v>128</v>
      </c>
      <c r="AU131" s="238" t="s">
        <v>133</v>
      </c>
      <c r="AY131" s="14" t="s">
        <v>124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133</v>
      </c>
      <c r="BK131" s="239">
        <f>ROUND(I131*H131,2)</f>
        <v>0</v>
      </c>
      <c r="BL131" s="14" t="s">
        <v>132</v>
      </c>
      <c r="BM131" s="238" t="s">
        <v>140</v>
      </c>
    </row>
    <row r="132" s="2" customFormat="1" ht="24.15" customHeight="1">
      <c r="A132" s="35"/>
      <c r="B132" s="36"/>
      <c r="C132" s="226" t="s">
        <v>141</v>
      </c>
      <c r="D132" s="226" t="s">
        <v>128</v>
      </c>
      <c r="E132" s="227" t="s">
        <v>142</v>
      </c>
      <c r="F132" s="228" t="s">
        <v>143</v>
      </c>
      <c r="G132" s="229" t="s">
        <v>131</v>
      </c>
      <c r="H132" s="230">
        <v>10.800000000000001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0.00040000000000000002</v>
      </c>
      <c r="R132" s="236">
        <f>Q132*H132</f>
        <v>0.0043200000000000009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132</v>
      </c>
      <c r="AT132" s="238" t="s">
        <v>128</v>
      </c>
      <c r="AU132" s="238" t="s">
        <v>133</v>
      </c>
      <c r="AY132" s="14" t="s">
        <v>124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133</v>
      </c>
      <c r="BK132" s="239">
        <f>ROUND(I132*H132,2)</f>
        <v>0</v>
      </c>
      <c r="BL132" s="14" t="s">
        <v>132</v>
      </c>
      <c r="BM132" s="238" t="s">
        <v>144</v>
      </c>
    </row>
    <row r="133" s="2" customFormat="1" ht="24.15" customHeight="1">
      <c r="A133" s="35"/>
      <c r="B133" s="36"/>
      <c r="C133" s="226" t="s">
        <v>145</v>
      </c>
      <c r="D133" s="226" t="s">
        <v>128</v>
      </c>
      <c r="E133" s="227" t="s">
        <v>146</v>
      </c>
      <c r="F133" s="228" t="s">
        <v>147</v>
      </c>
      <c r="G133" s="229" t="s">
        <v>131</v>
      </c>
      <c r="H133" s="230">
        <v>10.800000000000001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0.0033</v>
      </c>
      <c r="R133" s="236">
        <f>Q133*H133</f>
        <v>0.035640000000000005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132</v>
      </c>
      <c r="AT133" s="238" t="s">
        <v>128</v>
      </c>
      <c r="AU133" s="238" t="s">
        <v>133</v>
      </c>
      <c r="AY133" s="14" t="s">
        <v>124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133</v>
      </c>
      <c r="BK133" s="239">
        <f>ROUND(I133*H133,2)</f>
        <v>0</v>
      </c>
      <c r="BL133" s="14" t="s">
        <v>132</v>
      </c>
      <c r="BM133" s="238" t="s">
        <v>148</v>
      </c>
    </row>
    <row r="134" s="2" customFormat="1" ht="24.15" customHeight="1">
      <c r="A134" s="35"/>
      <c r="B134" s="36"/>
      <c r="C134" s="226" t="s">
        <v>149</v>
      </c>
      <c r="D134" s="226" t="s">
        <v>128</v>
      </c>
      <c r="E134" s="227" t="s">
        <v>150</v>
      </c>
      <c r="F134" s="228" t="s">
        <v>151</v>
      </c>
      <c r="G134" s="229" t="s">
        <v>131</v>
      </c>
      <c r="H134" s="230">
        <v>10.800000000000001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41</v>
      </c>
      <c r="O134" s="94"/>
      <c r="P134" s="236">
        <f>O134*H134</f>
        <v>0</v>
      </c>
      <c r="Q134" s="236">
        <v>0.0051539999999999997</v>
      </c>
      <c r="R134" s="236">
        <f>Q134*H134</f>
        <v>0.055663200000000003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132</v>
      </c>
      <c r="AT134" s="238" t="s">
        <v>128</v>
      </c>
      <c r="AU134" s="238" t="s">
        <v>133</v>
      </c>
      <c r="AY134" s="14" t="s">
        <v>124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133</v>
      </c>
      <c r="BK134" s="239">
        <f>ROUND(I134*H134,2)</f>
        <v>0</v>
      </c>
      <c r="BL134" s="14" t="s">
        <v>132</v>
      </c>
      <c r="BM134" s="238" t="s">
        <v>152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153</v>
      </c>
      <c r="F135" s="224" t="s">
        <v>154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SUM(P136:P140)</f>
        <v>0</v>
      </c>
      <c r="Q135" s="218"/>
      <c r="R135" s="219">
        <f>SUM(R136:R140)</f>
        <v>0</v>
      </c>
      <c r="S135" s="218"/>
      <c r="T135" s="220">
        <f>SUM(T136:T140)</f>
        <v>2.5758000000000001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83</v>
      </c>
      <c r="AT135" s="222" t="s">
        <v>74</v>
      </c>
      <c r="AU135" s="222" t="s">
        <v>83</v>
      </c>
      <c r="AY135" s="221" t="s">
        <v>124</v>
      </c>
      <c r="BK135" s="223">
        <f>SUM(BK136:BK140)</f>
        <v>0</v>
      </c>
    </row>
    <row r="136" s="2" customFormat="1" ht="37.8" customHeight="1">
      <c r="A136" s="35"/>
      <c r="B136" s="36"/>
      <c r="C136" s="226" t="s">
        <v>155</v>
      </c>
      <c r="D136" s="226" t="s">
        <v>128</v>
      </c>
      <c r="E136" s="227" t="s">
        <v>156</v>
      </c>
      <c r="F136" s="228" t="s">
        <v>157</v>
      </c>
      <c r="G136" s="229" t="s">
        <v>158</v>
      </c>
      <c r="H136" s="230">
        <v>1.0800000000000001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2.3849999999999998</v>
      </c>
      <c r="T136" s="237">
        <f>S136*H136</f>
        <v>2.5758000000000001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132</v>
      </c>
      <c r="AT136" s="238" t="s">
        <v>128</v>
      </c>
      <c r="AU136" s="238" t="s">
        <v>133</v>
      </c>
      <c r="AY136" s="14" t="s">
        <v>124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133</v>
      </c>
      <c r="BK136" s="239">
        <f>ROUND(I136*H136,2)</f>
        <v>0</v>
      </c>
      <c r="BL136" s="14" t="s">
        <v>132</v>
      </c>
      <c r="BM136" s="238" t="s">
        <v>159</v>
      </c>
    </row>
    <row r="137" s="2" customFormat="1" ht="24.15" customHeight="1">
      <c r="A137" s="35"/>
      <c r="B137" s="36"/>
      <c r="C137" s="226" t="s">
        <v>160</v>
      </c>
      <c r="D137" s="226" t="s">
        <v>128</v>
      </c>
      <c r="E137" s="227" t="s">
        <v>161</v>
      </c>
      <c r="F137" s="228" t="s">
        <v>162</v>
      </c>
      <c r="G137" s="229" t="s">
        <v>163</v>
      </c>
      <c r="H137" s="230">
        <v>65.337000000000003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132</v>
      </c>
      <c r="AT137" s="238" t="s">
        <v>128</v>
      </c>
      <c r="AU137" s="238" t="s">
        <v>133</v>
      </c>
      <c r="AY137" s="14" t="s">
        <v>124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133</v>
      </c>
      <c r="BK137" s="239">
        <f>ROUND(I137*H137,2)</f>
        <v>0</v>
      </c>
      <c r="BL137" s="14" t="s">
        <v>132</v>
      </c>
      <c r="BM137" s="238" t="s">
        <v>164</v>
      </c>
    </row>
    <row r="138" s="2" customFormat="1" ht="21.75" customHeight="1">
      <c r="A138" s="35"/>
      <c r="B138" s="36"/>
      <c r="C138" s="226" t="s">
        <v>165</v>
      </c>
      <c r="D138" s="226" t="s">
        <v>128</v>
      </c>
      <c r="E138" s="227" t="s">
        <v>166</v>
      </c>
      <c r="F138" s="228" t="s">
        <v>167</v>
      </c>
      <c r="G138" s="229" t="s">
        <v>163</v>
      </c>
      <c r="H138" s="230">
        <v>65.337000000000003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132</v>
      </c>
      <c r="AT138" s="238" t="s">
        <v>128</v>
      </c>
      <c r="AU138" s="238" t="s">
        <v>133</v>
      </c>
      <c r="AY138" s="14" t="s">
        <v>124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133</v>
      </c>
      <c r="BK138" s="239">
        <f>ROUND(I138*H138,2)</f>
        <v>0</v>
      </c>
      <c r="BL138" s="14" t="s">
        <v>132</v>
      </c>
      <c r="BM138" s="238" t="s">
        <v>168</v>
      </c>
    </row>
    <row r="139" s="2" customFormat="1" ht="24.15" customHeight="1">
      <c r="A139" s="35"/>
      <c r="B139" s="36"/>
      <c r="C139" s="226" t="s">
        <v>169</v>
      </c>
      <c r="D139" s="226" t="s">
        <v>128</v>
      </c>
      <c r="E139" s="227" t="s">
        <v>170</v>
      </c>
      <c r="F139" s="228" t="s">
        <v>171</v>
      </c>
      <c r="G139" s="229" t="s">
        <v>163</v>
      </c>
      <c r="H139" s="230">
        <v>65.337000000000003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132</v>
      </c>
      <c r="AT139" s="238" t="s">
        <v>128</v>
      </c>
      <c r="AU139" s="238" t="s">
        <v>133</v>
      </c>
      <c r="AY139" s="14" t="s">
        <v>124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133</v>
      </c>
      <c r="BK139" s="239">
        <f>ROUND(I139*H139,2)</f>
        <v>0</v>
      </c>
      <c r="BL139" s="14" t="s">
        <v>132</v>
      </c>
      <c r="BM139" s="238" t="s">
        <v>172</v>
      </c>
    </row>
    <row r="140" s="2" customFormat="1" ht="33" customHeight="1">
      <c r="A140" s="35"/>
      <c r="B140" s="36"/>
      <c r="C140" s="226" t="s">
        <v>173</v>
      </c>
      <c r="D140" s="226" t="s">
        <v>128</v>
      </c>
      <c r="E140" s="227" t="s">
        <v>174</v>
      </c>
      <c r="F140" s="228" t="s">
        <v>175</v>
      </c>
      <c r="G140" s="229" t="s">
        <v>163</v>
      </c>
      <c r="H140" s="230">
        <v>2.4860000000000002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132</v>
      </c>
      <c r="AT140" s="238" t="s">
        <v>128</v>
      </c>
      <c r="AU140" s="238" t="s">
        <v>133</v>
      </c>
      <c r="AY140" s="14" t="s">
        <v>124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133</v>
      </c>
      <c r="BK140" s="239">
        <f>ROUND(I140*H140,2)</f>
        <v>0</v>
      </c>
      <c r="BL140" s="14" t="s">
        <v>132</v>
      </c>
      <c r="BM140" s="238" t="s">
        <v>176</v>
      </c>
    </row>
    <row r="141" s="12" customFormat="1" ht="25.92" customHeight="1">
      <c r="A141" s="12"/>
      <c r="B141" s="210"/>
      <c r="C141" s="211"/>
      <c r="D141" s="212" t="s">
        <v>74</v>
      </c>
      <c r="E141" s="213" t="s">
        <v>177</v>
      </c>
      <c r="F141" s="213" t="s">
        <v>178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P142+P150+P154+P170+P177</f>
        <v>0</v>
      </c>
      <c r="Q141" s="218"/>
      <c r="R141" s="219">
        <f>R142+R150+R154+R170+R177</f>
        <v>21.169759347799999</v>
      </c>
      <c r="S141" s="218"/>
      <c r="T141" s="220">
        <f>T142+T150+T154+T170+T177</f>
        <v>62.76108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133</v>
      </c>
      <c r="AT141" s="222" t="s">
        <v>74</v>
      </c>
      <c r="AU141" s="222" t="s">
        <v>75</v>
      </c>
      <c r="AY141" s="221" t="s">
        <v>124</v>
      </c>
      <c r="BK141" s="223">
        <f>BK142+BK150+BK154+BK170+BK177</f>
        <v>0</v>
      </c>
    </row>
    <row r="142" s="12" customFormat="1" ht="22.8" customHeight="1">
      <c r="A142" s="12"/>
      <c r="B142" s="210"/>
      <c r="C142" s="211"/>
      <c r="D142" s="212" t="s">
        <v>74</v>
      </c>
      <c r="E142" s="224" t="s">
        <v>179</v>
      </c>
      <c r="F142" s="224" t="s">
        <v>180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SUM(P143:P149)</f>
        <v>0</v>
      </c>
      <c r="Q142" s="218"/>
      <c r="R142" s="219">
        <f>SUM(R143:R149)</f>
        <v>9.8211600000000026</v>
      </c>
      <c r="S142" s="218"/>
      <c r="T142" s="220">
        <f>SUM(T143:T149)</f>
        <v>12.855079999999999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133</v>
      </c>
      <c r="AT142" s="222" t="s">
        <v>74</v>
      </c>
      <c r="AU142" s="222" t="s">
        <v>83</v>
      </c>
      <c r="AY142" s="221" t="s">
        <v>124</v>
      </c>
      <c r="BK142" s="223">
        <f>SUM(BK143:BK149)</f>
        <v>0</v>
      </c>
    </row>
    <row r="143" s="2" customFormat="1" ht="33" customHeight="1">
      <c r="A143" s="35"/>
      <c r="B143" s="36"/>
      <c r="C143" s="226" t="s">
        <v>181</v>
      </c>
      <c r="D143" s="226" t="s">
        <v>128</v>
      </c>
      <c r="E143" s="227" t="s">
        <v>182</v>
      </c>
      <c r="F143" s="228" t="s">
        <v>183</v>
      </c>
      <c r="G143" s="229" t="s">
        <v>184</v>
      </c>
      <c r="H143" s="230">
        <v>336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0.00025999999999999998</v>
      </c>
      <c r="R143" s="236">
        <f>Q143*H143</f>
        <v>0.087359999999999993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185</v>
      </c>
      <c r="AT143" s="238" t="s">
        <v>128</v>
      </c>
      <c r="AU143" s="238" t="s">
        <v>133</v>
      </c>
      <c r="AY143" s="14" t="s">
        <v>124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133</v>
      </c>
      <c r="BK143" s="239">
        <f>ROUND(I143*H143,2)</f>
        <v>0</v>
      </c>
      <c r="BL143" s="14" t="s">
        <v>185</v>
      </c>
      <c r="BM143" s="238" t="s">
        <v>186</v>
      </c>
    </row>
    <row r="144" s="2" customFormat="1" ht="24.15" customHeight="1">
      <c r="A144" s="35"/>
      <c r="B144" s="36"/>
      <c r="C144" s="240" t="s">
        <v>187</v>
      </c>
      <c r="D144" s="240" t="s">
        <v>188</v>
      </c>
      <c r="E144" s="241" t="s">
        <v>189</v>
      </c>
      <c r="F144" s="242" t="s">
        <v>190</v>
      </c>
      <c r="G144" s="243" t="s">
        <v>158</v>
      </c>
      <c r="H144" s="244">
        <v>8.3160000000000007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0.55000000000000004</v>
      </c>
      <c r="R144" s="236">
        <f>Q144*H144</f>
        <v>4.5738000000000012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191</v>
      </c>
      <c r="AT144" s="238" t="s">
        <v>188</v>
      </c>
      <c r="AU144" s="238" t="s">
        <v>133</v>
      </c>
      <c r="AY144" s="14" t="s">
        <v>124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133</v>
      </c>
      <c r="BK144" s="239">
        <f>ROUND(I144*H144,2)</f>
        <v>0</v>
      </c>
      <c r="BL144" s="14" t="s">
        <v>185</v>
      </c>
      <c r="BM144" s="238" t="s">
        <v>192</v>
      </c>
    </row>
    <row r="145" s="2" customFormat="1" ht="24.15" customHeight="1">
      <c r="A145" s="35"/>
      <c r="B145" s="36"/>
      <c r="C145" s="226" t="s">
        <v>193</v>
      </c>
      <c r="D145" s="226" t="s">
        <v>128</v>
      </c>
      <c r="E145" s="227" t="s">
        <v>194</v>
      </c>
      <c r="F145" s="228" t="s">
        <v>195</v>
      </c>
      <c r="G145" s="229" t="s">
        <v>131</v>
      </c>
      <c r="H145" s="230">
        <v>1032.8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185</v>
      </c>
      <c r="AT145" s="238" t="s">
        <v>128</v>
      </c>
      <c r="AU145" s="238" t="s">
        <v>133</v>
      </c>
      <c r="AY145" s="14" t="s">
        <v>124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133</v>
      </c>
      <c r="BK145" s="239">
        <f>ROUND(I145*H145,2)</f>
        <v>0</v>
      </c>
      <c r="BL145" s="14" t="s">
        <v>185</v>
      </c>
      <c r="BM145" s="238" t="s">
        <v>196</v>
      </c>
    </row>
    <row r="146" s="2" customFormat="1" ht="24.15" customHeight="1">
      <c r="A146" s="35"/>
      <c r="B146" s="36"/>
      <c r="C146" s="240" t="s">
        <v>197</v>
      </c>
      <c r="D146" s="240" t="s">
        <v>188</v>
      </c>
      <c r="E146" s="241" t="s">
        <v>198</v>
      </c>
      <c r="F146" s="242" t="s">
        <v>199</v>
      </c>
      <c r="G146" s="243" t="s">
        <v>158</v>
      </c>
      <c r="H146" s="244">
        <v>10.32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0.5</v>
      </c>
      <c r="R146" s="236">
        <f>Q146*H146</f>
        <v>5.1600000000000001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191</v>
      </c>
      <c r="AT146" s="238" t="s">
        <v>188</v>
      </c>
      <c r="AU146" s="238" t="s">
        <v>133</v>
      </c>
      <c r="AY146" s="14" t="s">
        <v>124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133</v>
      </c>
      <c r="BK146" s="239">
        <f>ROUND(I146*H146,2)</f>
        <v>0</v>
      </c>
      <c r="BL146" s="14" t="s">
        <v>185</v>
      </c>
      <c r="BM146" s="238" t="s">
        <v>200</v>
      </c>
    </row>
    <row r="147" s="2" customFormat="1" ht="33" customHeight="1">
      <c r="A147" s="35"/>
      <c r="B147" s="36"/>
      <c r="C147" s="226" t="s">
        <v>201</v>
      </c>
      <c r="D147" s="226" t="s">
        <v>128</v>
      </c>
      <c r="E147" s="227" t="s">
        <v>202</v>
      </c>
      <c r="F147" s="228" t="s">
        <v>203</v>
      </c>
      <c r="G147" s="229" t="s">
        <v>131</v>
      </c>
      <c r="H147" s="230">
        <v>1032.8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0.0070000000000000001</v>
      </c>
      <c r="T147" s="237">
        <f>S147*H147</f>
        <v>7.2295999999999996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185</v>
      </c>
      <c r="AT147" s="238" t="s">
        <v>128</v>
      </c>
      <c r="AU147" s="238" t="s">
        <v>133</v>
      </c>
      <c r="AY147" s="14" t="s">
        <v>124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133</v>
      </c>
      <c r="BK147" s="239">
        <f>ROUND(I147*H147,2)</f>
        <v>0</v>
      </c>
      <c r="BL147" s="14" t="s">
        <v>185</v>
      </c>
      <c r="BM147" s="238" t="s">
        <v>204</v>
      </c>
    </row>
    <row r="148" s="2" customFormat="1" ht="33" customHeight="1">
      <c r="A148" s="35"/>
      <c r="B148" s="36"/>
      <c r="C148" s="226" t="s">
        <v>205</v>
      </c>
      <c r="D148" s="226" t="s">
        <v>128</v>
      </c>
      <c r="E148" s="227" t="s">
        <v>206</v>
      </c>
      <c r="F148" s="228" t="s">
        <v>207</v>
      </c>
      <c r="G148" s="229" t="s">
        <v>131</v>
      </c>
      <c r="H148" s="230">
        <v>401.81999999999999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0.014</v>
      </c>
      <c r="T148" s="237">
        <f>S148*H148</f>
        <v>5.6254799999999996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185</v>
      </c>
      <c r="AT148" s="238" t="s">
        <v>128</v>
      </c>
      <c r="AU148" s="238" t="s">
        <v>133</v>
      </c>
      <c r="AY148" s="14" t="s">
        <v>124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133</v>
      </c>
      <c r="BK148" s="239">
        <f>ROUND(I148*H148,2)</f>
        <v>0</v>
      </c>
      <c r="BL148" s="14" t="s">
        <v>185</v>
      </c>
      <c r="BM148" s="238" t="s">
        <v>208</v>
      </c>
    </row>
    <row r="149" s="2" customFormat="1" ht="24.15" customHeight="1">
      <c r="A149" s="35"/>
      <c r="B149" s="36"/>
      <c r="C149" s="226" t="s">
        <v>209</v>
      </c>
      <c r="D149" s="226" t="s">
        <v>128</v>
      </c>
      <c r="E149" s="227" t="s">
        <v>210</v>
      </c>
      <c r="F149" s="228" t="s">
        <v>211</v>
      </c>
      <c r="G149" s="229" t="s">
        <v>163</v>
      </c>
      <c r="H149" s="230">
        <v>9.8209999999999997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185</v>
      </c>
      <c r="AT149" s="238" t="s">
        <v>128</v>
      </c>
      <c r="AU149" s="238" t="s">
        <v>133</v>
      </c>
      <c r="AY149" s="14" t="s">
        <v>124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133</v>
      </c>
      <c r="BK149" s="239">
        <f>ROUND(I149*H149,2)</f>
        <v>0</v>
      </c>
      <c r="BL149" s="14" t="s">
        <v>185</v>
      </c>
      <c r="BM149" s="238" t="s">
        <v>212</v>
      </c>
    </row>
    <row r="150" s="12" customFormat="1" ht="22.8" customHeight="1">
      <c r="A150" s="12"/>
      <c r="B150" s="210"/>
      <c r="C150" s="211"/>
      <c r="D150" s="212" t="s">
        <v>74</v>
      </c>
      <c r="E150" s="224" t="s">
        <v>213</v>
      </c>
      <c r="F150" s="224" t="s">
        <v>214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SUM(P151:P153)</f>
        <v>0</v>
      </c>
      <c r="Q150" s="218"/>
      <c r="R150" s="219">
        <f>SUM(R151:R153)</f>
        <v>2.4494400000000001</v>
      </c>
      <c r="S150" s="218"/>
      <c r="T150" s="220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133</v>
      </c>
      <c r="AT150" s="222" t="s">
        <v>74</v>
      </c>
      <c r="AU150" s="222" t="s">
        <v>83</v>
      </c>
      <c r="AY150" s="221" t="s">
        <v>124</v>
      </c>
      <c r="BK150" s="223">
        <f>SUM(BK151:BK153)</f>
        <v>0</v>
      </c>
    </row>
    <row r="151" s="2" customFormat="1" ht="24.15" customHeight="1">
      <c r="A151" s="35"/>
      <c r="B151" s="36"/>
      <c r="C151" s="226" t="s">
        <v>215</v>
      </c>
      <c r="D151" s="226" t="s">
        <v>128</v>
      </c>
      <c r="E151" s="227" t="s">
        <v>216</v>
      </c>
      <c r="F151" s="228" t="s">
        <v>217</v>
      </c>
      <c r="G151" s="229" t="s">
        <v>184</v>
      </c>
      <c r="H151" s="230">
        <v>324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185</v>
      </c>
      <c r="AT151" s="238" t="s">
        <v>128</v>
      </c>
      <c r="AU151" s="238" t="s">
        <v>133</v>
      </c>
      <c r="AY151" s="14" t="s">
        <v>124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133</v>
      </c>
      <c r="BK151" s="239">
        <f>ROUND(I151*H151,2)</f>
        <v>0</v>
      </c>
      <c r="BL151" s="14" t="s">
        <v>185</v>
      </c>
      <c r="BM151" s="238" t="s">
        <v>218</v>
      </c>
    </row>
    <row r="152" s="2" customFormat="1" ht="33" customHeight="1">
      <c r="A152" s="35"/>
      <c r="B152" s="36"/>
      <c r="C152" s="240" t="s">
        <v>153</v>
      </c>
      <c r="D152" s="240" t="s">
        <v>188</v>
      </c>
      <c r="E152" s="241" t="s">
        <v>219</v>
      </c>
      <c r="F152" s="242" t="s">
        <v>220</v>
      </c>
      <c r="G152" s="243" t="s">
        <v>158</v>
      </c>
      <c r="H152" s="244">
        <v>4.5359999999999996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0.54000000000000004</v>
      </c>
      <c r="R152" s="236">
        <f>Q152*H152</f>
        <v>2.4494400000000001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191</v>
      </c>
      <c r="AT152" s="238" t="s">
        <v>188</v>
      </c>
      <c r="AU152" s="238" t="s">
        <v>133</v>
      </c>
      <c r="AY152" s="14" t="s">
        <v>124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133</v>
      </c>
      <c r="BK152" s="239">
        <f>ROUND(I152*H152,2)</f>
        <v>0</v>
      </c>
      <c r="BL152" s="14" t="s">
        <v>185</v>
      </c>
      <c r="BM152" s="238" t="s">
        <v>221</v>
      </c>
    </row>
    <row r="153" s="2" customFormat="1" ht="24.15" customHeight="1">
      <c r="A153" s="35"/>
      <c r="B153" s="36"/>
      <c r="C153" s="226" t="s">
        <v>222</v>
      </c>
      <c r="D153" s="226" t="s">
        <v>128</v>
      </c>
      <c r="E153" s="227" t="s">
        <v>223</v>
      </c>
      <c r="F153" s="228" t="s">
        <v>224</v>
      </c>
      <c r="G153" s="229" t="s">
        <v>163</v>
      </c>
      <c r="H153" s="230">
        <v>2.4489999999999998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185</v>
      </c>
      <c r="AT153" s="238" t="s">
        <v>128</v>
      </c>
      <c r="AU153" s="238" t="s">
        <v>133</v>
      </c>
      <c r="AY153" s="14" t="s">
        <v>124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133</v>
      </c>
      <c r="BK153" s="239">
        <f>ROUND(I153*H153,2)</f>
        <v>0</v>
      </c>
      <c r="BL153" s="14" t="s">
        <v>185</v>
      </c>
      <c r="BM153" s="238" t="s">
        <v>225</v>
      </c>
    </row>
    <row r="154" s="12" customFormat="1" ht="22.8" customHeight="1">
      <c r="A154" s="12"/>
      <c r="B154" s="210"/>
      <c r="C154" s="211"/>
      <c r="D154" s="212" t="s">
        <v>74</v>
      </c>
      <c r="E154" s="224" t="s">
        <v>226</v>
      </c>
      <c r="F154" s="224" t="s">
        <v>227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SUM(P155:P169)</f>
        <v>0</v>
      </c>
      <c r="Q154" s="218"/>
      <c r="R154" s="219">
        <f>SUM(R155:R169)</f>
        <v>7.7642237424000005</v>
      </c>
      <c r="S154" s="218"/>
      <c r="T154" s="220">
        <f>SUM(T155:T169)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133</v>
      </c>
      <c r="AT154" s="222" t="s">
        <v>74</v>
      </c>
      <c r="AU154" s="222" t="s">
        <v>83</v>
      </c>
      <c r="AY154" s="221" t="s">
        <v>124</v>
      </c>
      <c r="BK154" s="223">
        <f>SUM(BK155:BK169)</f>
        <v>0</v>
      </c>
    </row>
    <row r="155" s="2" customFormat="1" ht="33" customHeight="1">
      <c r="A155" s="35"/>
      <c r="B155" s="36"/>
      <c r="C155" s="226" t="s">
        <v>185</v>
      </c>
      <c r="D155" s="226" t="s">
        <v>128</v>
      </c>
      <c r="E155" s="227" t="s">
        <v>228</v>
      </c>
      <c r="F155" s="228" t="s">
        <v>229</v>
      </c>
      <c r="G155" s="229" t="s">
        <v>184</v>
      </c>
      <c r="H155" s="230">
        <v>64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0.00076250000000000005</v>
      </c>
      <c r="R155" s="236">
        <f>Q155*H155</f>
        <v>0.048800000000000003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185</v>
      </c>
      <c r="AT155" s="238" t="s">
        <v>128</v>
      </c>
      <c r="AU155" s="238" t="s">
        <v>133</v>
      </c>
      <c r="AY155" s="14" t="s">
        <v>124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133</v>
      </c>
      <c r="BK155" s="239">
        <f>ROUND(I155*H155,2)</f>
        <v>0</v>
      </c>
      <c r="BL155" s="14" t="s">
        <v>185</v>
      </c>
      <c r="BM155" s="238" t="s">
        <v>230</v>
      </c>
    </row>
    <row r="156" s="2" customFormat="1" ht="24.15" customHeight="1">
      <c r="A156" s="35"/>
      <c r="B156" s="36"/>
      <c r="C156" s="226" t="s">
        <v>231</v>
      </c>
      <c r="D156" s="226" t="s">
        <v>128</v>
      </c>
      <c r="E156" s="227" t="s">
        <v>232</v>
      </c>
      <c r="F156" s="228" t="s">
        <v>233</v>
      </c>
      <c r="G156" s="229" t="s">
        <v>234</v>
      </c>
      <c r="H156" s="230">
        <v>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41</v>
      </c>
      <c r="O156" s="94"/>
      <c r="P156" s="236">
        <f>O156*H156</f>
        <v>0</v>
      </c>
      <c r="Q156" s="236">
        <v>0.00016000000000000001</v>
      </c>
      <c r="R156" s="236">
        <f>Q156*H156</f>
        <v>0.00032000000000000003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185</v>
      </c>
      <c r="AT156" s="238" t="s">
        <v>128</v>
      </c>
      <c r="AU156" s="238" t="s">
        <v>133</v>
      </c>
      <c r="AY156" s="14" t="s">
        <v>124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133</v>
      </c>
      <c r="BK156" s="239">
        <f>ROUND(I156*H156,2)</f>
        <v>0</v>
      </c>
      <c r="BL156" s="14" t="s">
        <v>185</v>
      </c>
      <c r="BM156" s="238" t="s">
        <v>235</v>
      </c>
    </row>
    <row r="157" s="2" customFormat="1" ht="24.15" customHeight="1">
      <c r="A157" s="35"/>
      <c r="B157" s="36"/>
      <c r="C157" s="226" t="s">
        <v>236</v>
      </c>
      <c r="D157" s="226" t="s">
        <v>128</v>
      </c>
      <c r="E157" s="227" t="s">
        <v>237</v>
      </c>
      <c r="F157" s="228" t="s">
        <v>238</v>
      </c>
      <c r="G157" s="229" t="s">
        <v>184</v>
      </c>
      <c r="H157" s="230">
        <v>139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0.00031500000000000001</v>
      </c>
      <c r="R157" s="236">
        <f>Q157*H157</f>
        <v>0.043785000000000004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185</v>
      </c>
      <c r="AT157" s="238" t="s">
        <v>128</v>
      </c>
      <c r="AU157" s="238" t="s">
        <v>133</v>
      </c>
      <c r="AY157" s="14" t="s">
        <v>124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133</v>
      </c>
      <c r="BK157" s="239">
        <f>ROUND(I157*H157,2)</f>
        <v>0</v>
      </c>
      <c r="BL157" s="14" t="s">
        <v>185</v>
      </c>
      <c r="BM157" s="238" t="s">
        <v>239</v>
      </c>
    </row>
    <row r="158" s="2" customFormat="1" ht="24.15" customHeight="1">
      <c r="A158" s="35"/>
      <c r="B158" s="36"/>
      <c r="C158" s="226" t="s">
        <v>240</v>
      </c>
      <c r="D158" s="226" t="s">
        <v>128</v>
      </c>
      <c r="E158" s="227" t="s">
        <v>241</v>
      </c>
      <c r="F158" s="228" t="s">
        <v>242</v>
      </c>
      <c r="G158" s="229" t="s">
        <v>131</v>
      </c>
      <c r="H158" s="230">
        <v>1107.3820000000001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94"/>
      <c r="P158" s="236">
        <f>O158*H158</f>
        <v>0</v>
      </c>
      <c r="Q158" s="236">
        <v>0.0063032000000000001</v>
      </c>
      <c r="R158" s="236">
        <f>Q158*H158</f>
        <v>6.9800502224000009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185</v>
      </c>
      <c r="AT158" s="238" t="s">
        <v>128</v>
      </c>
      <c r="AU158" s="238" t="s">
        <v>133</v>
      </c>
      <c r="AY158" s="14" t="s">
        <v>124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133</v>
      </c>
      <c r="BK158" s="239">
        <f>ROUND(I158*H158,2)</f>
        <v>0</v>
      </c>
      <c r="BL158" s="14" t="s">
        <v>185</v>
      </c>
      <c r="BM158" s="238" t="s">
        <v>243</v>
      </c>
    </row>
    <row r="159" s="2" customFormat="1" ht="24.15" customHeight="1">
      <c r="A159" s="35"/>
      <c r="B159" s="36"/>
      <c r="C159" s="226" t="s">
        <v>244</v>
      </c>
      <c r="D159" s="226" t="s">
        <v>128</v>
      </c>
      <c r="E159" s="227" t="s">
        <v>245</v>
      </c>
      <c r="F159" s="228" t="s">
        <v>246</v>
      </c>
      <c r="G159" s="229" t="s">
        <v>184</v>
      </c>
      <c r="H159" s="230">
        <v>54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0.001415</v>
      </c>
      <c r="R159" s="236">
        <f>Q159*H159</f>
        <v>0.076410000000000006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185</v>
      </c>
      <c r="AT159" s="238" t="s">
        <v>128</v>
      </c>
      <c r="AU159" s="238" t="s">
        <v>133</v>
      </c>
      <c r="AY159" s="14" t="s">
        <v>124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133</v>
      </c>
      <c r="BK159" s="239">
        <f>ROUND(I159*H159,2)</f>
        <v>0</v>
      </c>
      <c r="BL159" s="14" t="s">
        <v>185</v>
      </c>
      <c r="BM159" s="238" t="s">
        <v>247</v>
      </c>
    </row>
    <row r="160" s="2" customFormat="1" ht="24.15" customHeight="1">
      <c r="A160" s="35"/>
      <c r="B160" s="36"/>
      <c r="C160" s="226" t="s">
        <v>248</v>
      </c>
      <c r="D160" s="226" t="s">
        <v>128</v>
      </c>
      <c r="E160" s="227" t="s">
        <v>249</v>
      </c>
      <c r="F160" s="228" t="s">
        <v>250</v>
      </c>
      <c r="G160" s="229" t="s">
        <v>234</v>
      </c>
      <c r="H160" s="230">
        <v>4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41</v>
      </c>
      <c r="O160" s="94"/>
      <c r="P160" s="236">
        <f>O160*H160</f>
        <v>0</v>
      </c>
      <c r="Q160" s="236">
        <v>0.030484000000000001</v>
      </c>
      <c r="R160" s="236">
        <f>Q160*H160</f>
        <v>0.121936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185</v>
      </c>
      <c r="AT160" s="238" t="s">
        <v>128</v>
      </c>
      <c r="AU160" s="238" t="s">
        <v>133</v>
      </c>
      <c r="AY160" s="14" t="s">
        <v>124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133</v>
      </c>
      <c r="BK160" s="239">
        <f>ROUND(I160*H160,2)</f>
        <v>0</v>
      </c>
      <c r="BL160" s="14" t="s">
        <v>185</v>
      </c>
      <c r="BM160" s="238" t="s">
        <v>251</v>
      </c>
    </row>
    <row r="161" s="2" customFormat="1" ht="24.15" customHeight="1">
      <c r="A161" s="35"/>
      <c r="B161" s="36"/>
      <c r="C161" s="226" t="s">
        <v>252</v>
      </c>
      <c r="D161" s="226" t="s">
        <v>128</v>
      </c>
      <c r="E161" s="227" t="s">
        <v>253</v>
      </c>
      <c r="F161" s="228" t="s">
        <v>254</v>
      </c>
      <c r="G161" s="229" t="s">
        <v>184</v>
      </c>
      <c r="H161" s="230">
        <v>144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0.00026499999999999999</v>
      </c>
      <c r="R161" s="236">
        <f>Q161*H161</f>
        <v>0.038159999999999999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185</v>
      </c>
      <c r="AT161" s="238" t="s">
        <v>128</v>
      </c>
      <c r="AU161" s="238" t="s">
        <v>133</v>
      </c>
      <c r="AY161" s="14" t="s">
        <v>124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133</v>
      </c>
      <c r="BK161" s="239">
        <f>ROUND(I161*H161,2)</f>
        <v>0</v>
      </c>
      <c r="BL161" s="14" t="s">
        <v>185</v>
      </c>
      <c r="BM161" s="238" t="s">
        <v>255</v>
      </c>
    </row>
    <row r="162" s="2" customFormat="1" ht="24.15" customHeight="1">
      <c r="A162" s="35"/>
      <c r="B162" s="36"/>
      <c r="C162" s="226" t="s">
        <v>256</v>
      </c>
      <c r="D162" s="226" t="s">
        <v>128</v>
      </c>
      <c r="E162" s="227" t="s">
        <v>257</v>
      </c>
      <c r="F162" s="228" t="s">
        <v>258</v>
      </c>
      <c r="G162" s="229" t="s">
        <v>234</v>
      </c>
      <c r="H162" s="230">
        <v>14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94"/>
      <c r="P162" s="236">
        <f>O162*H162</f>
        <v>0</v>
      </c>
      <c r="Q162" s="236">
        <v>0.001111</v>
      </c>
      <c r="R162" s="236">
        <f>Q162*H162</f>
        <v>0.015554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185</v>
      </c>
      <c r="AT162" s="238" t="s">
        <v>128</v>
      </c>
      <c r="AU162" s="238" t="s">
        <v>133</v>
      </c>
      <c r="AY162" s="14" t="s">
        <v>124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133</v>
      </c>
      <c r="BK162" s="239">
        <f>ROUND(I162*H162,2)</f>
        <v>0</v>
      </c>
      <c r="BL162" s="14" t="s">
        <v>185</v>
      </c>
      <c r="BM162" s="238" t="s">
        <v>259</v>
      </c>
    </row>
    <row r="163" s="2" customFormat="1" ht="33" customHeight="1">
      <c r="A163" s="35"/>
      <c r="B163" s="36"/>
      <c r="C163" s="226" t="s">
        <v>260</v>
      </c>
      <c r="D163" s="226" t="s">
        <v>128</v>
      </c>
      <c r="E163" s="227" t="s">
        <v>261</v>
      </c>
      <c r="F163" s="228" t="s">
        <v>262</v>
      </c>
      <c r="G163" s="229" t="s">
        <v>184</v>
      </c>
      <c r="H163" s="230">
        <v>14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0.0028626200000000002</v>
      </c>
      <c r="R163" s="236">
        <f>Q163*H163</f>
        <v>0.040076680000000003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185</v>
      </c>
      <c r="AT163" s="238" t="s">
        <v>128</v>
      </c>
      <c r="AU163" s="238" t="s">
        <v>133</v>
      </c>
      <c r="AY163" s="14" t="s">
        <v>124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133</v>
      </c>
      <c r="BK163" s="239">
        <f>ROUND(I163*H163,2)</f>
        <v>0</v>
      </c>
      <c r="BL163" s="14" t="s">
        <v>185</v>
      </c>
      <c r="BM163" s="238" t="s">
        <v>263</v>
      </c>
    </row>
    <row r="164" s="2" customFormat="1" ht="24.15" customHeight="1">
      <c r="A164" s="35"/>
      <c r="B164" s="36"/>
      <c r="C164" s="226" t="s">
        <v>264</v>
      </c>
      <c r="D164" s="226" t="s">
        <v>128</v>
      </c>
      <c r="E164" s="227" t="s">
        <v>265</v>
      </c>
      <c r="F164" s="228" t="s">
        <v>266</v>
      </c>
      <c r="G164" s="229" t="s">
        <v>184</v>
      </c>
      <c r="H164" s="230">
        <v>58.799999999999997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94"/>
      <c r="P164" s="236">
        <f>O164*H164</f>
        <v>0</v>
      </c>
      <c r="Q164" s="236">
        <v>0.0027420000000000001</v>
      </c>
      <c r="R164" s="236">
        <f>Q164*H164</f>
        <v>0.1612296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185</v>
      </c>
      <c r="AT164" s="238" t="s">
        <v>128</v>
      </c>
      <c r="AU164" s="238" t="s">
        <v>133</v>
      </c>
      <c r="AY164" s="14" t="s">
        <v>124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133</v>
      </c>
      <c r="BK164" s="239">
        <f>ROUND(I164*H164,2)</f>
        <v>0</v>
      </c>
      <c r="BL164" s="14" t="s">
        <v>185</v>
      </c>
      <c r="BM164" s="238" t="s">
        <v>267</v>
      </c>
    </row>
    <row r="165" s="2" customFormat="1" ht="24.15" customHeight="1">
      <c r="A165" s="35"/>
      <c r="B165" s="36"/>
      <c r="C165" s="226" t="s">
        <v>268</v>
      </c>
      <c r="D165" s="226" t="s">
        <v>128</v>
      </c>
      <c r="E165" s="227" t="s">
        <v>269</v>
      </c>
      <c r="F165" s="228" t="s">
        <v>270</v>
      </c>
      <c r="G165" s="229" t="s">
        <v>234</v>
      </c>
      <c r="H165" s="230">
        <v>14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0.00081599999999999999</v>
      </c>
      <c r="R165" s="236">
        <f>Q165*H165</f>
        <v>0.011424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185</v>
      </c>
      <c r="AT165" s="238" t="s">
        <v>128</v>
      </c>
      <c r="AU165" s="238" t="s">
        <v>133</v>
      </c>
      <c r="AY165" s="14" t="s">
        <v>124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133</v>
      </c>
      <c r="BK165" s="239">
        <f>ROUND(I165*H165,2)</f>
        <v>0</v>
      </c>
      <c r="BL165" s="14" t="s">
        <v>185</v>
      </c>
      <c r="BM165" s="238" t="s">
        <v>271</v>
      </c>
    </row>
    <row r="166" s="2" customFormat="1" ht="21.75" customHeight="1">
      <c r="A166" s="35"/>
      <c r="B166" s="36"/>
      <c r="C166" s="226" t="s">
        <v>272</v>
      </c>
      <c r="D166" s="226" t="s">
        <v>128</v>
      </c>
      <c r="E166" s="227" t="s">
        <v>273</v>
      </c>
      <c r="F166" s="228" t="s">
        <v>274</v>
      </c>
      <c r="G166" s="229" t="s">
        <v>234</v>
      </c>
      <c r="H166" s="230">
        <v>14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94"/>
      <c r="P166" s="236">
        <f>O166*H166</f>
        <v>0</v>
      </c>
      <c r="Q166" s="236">
        <v>0.00039100000000000002</v>
      </c>
      <c r="R166" s="236">
        <f>Q166*H166</f>
        <v>0.0054740000000000006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185</v>
      </c>
      <c r="AT166" s="238" t="s">
        <v>128</v>
      </c>
      <c r="AU166" s="238" t="s">
        <v>133</v>
      </c>
      <c r="AY166" s="14" t="s">
        <v>124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133</v>
      </c>
      <c r="BK166" s="239">
        <f>ROUND(I166*H166,2)</f>
        <v>0</v>
      </c>
      <c r="BL166" s="14" t="s">
        <v>185</v>
      </c>
      <c r="BM166" s="238" t="s">
        <v>275</v>
      </c>
    </row>
    <row r="167" s="2" customFormat="1" ht="24.15" customHeight="1">
      <c r="A167" s="35"/>
      <c r="B167" s="36"/>
      <c r="C167" s="226" t="s">
        <v>191</v>
      </c>
      <c r="D167" s="226" t="s">
        <v>128</v>
      </c>
      <c r="E167" s="227" t="s">
        <v>276</v>
      </c>
      <c r="F167" s="228" t="s">
        <v>277</v>
      </c>
      <c r="G167" s="229" t="s">
        <v>234</v>
      </c>
      <c r="H167" s="230">
        <v>14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41</v>
      </c>
      <c r="O167" s="94"/>
      <c r="P167" s="236">
        <f>O167*H167</f>
        <v>0</v>
      </c>
      <c r="Q167" s="236">
        <v>0.00039100000000000002</v>
      </c>
      <c r="R167" s="236">
        <f>Q167*H167</f>
        <v>0.0054740000000000006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185</v>
      </c>
      <c r="AT167" s="238" t="s">
        <v>128</v>
      </c>
      <c r="AU167" s="238" t="s">
        <v>133</v>
      </c>
      <c r="AY167" s="14" t="s">
        <v>124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133</v>
      </c>
      <c r="BK167" s="239">
        <f>ROUND(I167*H167,2)</f>
        <v>0</v>
      </c>
      <c r="BL167" s="14" t="s">
        <v>185</v>
      </c>
      <c r="BM167" s="238" t="s">
        <v>278</v>
      </c>
    </row>
    <row r="168" s="2" customFormat="1" ht="24.15" customHeight="1">
      <c r="A168" s="35"/>
      <c r="B168" s="36"/>
      <c r="C168" s="226" t="s">
        <v>279</v>
      </c>
      <c r="D168" s="226" t="s">
        <v>128</v>
      </c>
      <c r="E168" s="227" t="s">
        <v>280</v>
      </c>
      <c r="F168" s="228" t="s">
        <v>281</v>
      </c>
      <c r="G168" s="229" t="s">
        <v>184</v>
      </c>
      <c r="H168" s="230">
        <v>128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0.0016838300000000001</v>
      </c>
      <c r="R168" s="236">
        <f>Q168*H168</f>
        <v>0.21553024000000001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185</v>
      </c>
      <c r="AT168" s="238" t="s">
        <v>128</v>
      </c>
      <c r="AU168" s="238" t="s">
        <v>133</v>
      </c>
      <c r="AY168" s="14" t="s">
        <v>124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133</v>
      </c>
      <c r="BK168" s="239">
        <f>ROUND(I168*H168,2)</f>
        <v>0</v>
      </c>
      <c r="BL168" s="14" t="s">
        <v>185</v>
      </c>
      <c r="BM168" s="238" t="s">
        <v>282</v>
      </c>
    </row>
    <row r="169" s="2" customFormat="1" ht="24.15" customHeight="1">
      <c r="A169" s="35"/>
      <c r="B169" s="36"/>
      <c r="C169" s="226" t="s">
        <v>283</v>
      </c>
      <c r="D169" s="226" t="s">
        <v>128</v>
      </c>
      <c r="E169" s="227" t="s">
        <v>284</v>
      </c>
      <c r="F169" s="228" t="s">
        <v>285</v>
      </c>
      <c r="G169" s="229" t="s">
        <v>163</v>
      </c>
      <c r="H169" s="230">
        <v>7.7640000000000002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185</v>
      </c>
      <c r="AT169" s="238" t="s">
        <v>128</v>
      </c>
      <c r="AU169" s="238" t="s">
        <v>133</v>
      </c>
      <c r="AY169" s="14" t="s">
        <v>124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133</v>
      </c>
      <c r="BK169" s="239">
        <f>ROUND(I169*H169,2)</f>
        <v>0</v>
      </c>
      <c r="BL169" s="14" t="s">
        <v>185</v>
      </c>
      <c r="BM169" s="238" t="s">
        <v>286</v>
      </c>
    </row>
    <row r="170" s="12" customFormat="1" ht="22.8" customHeight="1">
      <c r="A170" s="12"/>
      <c r="B170" s="210"/>
      <c r="C170" s="211"/>
      <c r="D170" s="212" t="s">
        <v>74</v>
      </c>
      <c r="E170" s="224" t="s">
        <v>287</v>
      </c>
      <c r="F170" s="224" t="s">
        <v>288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SUM(P171:P176)</f>
        <v>0</v>
      </c>
      <c r="Q170" s="218"/>
      <c r="R170" s="219">
        <f>SUM(R171:R176)</f>
        <v>0.88551440539999993</v>
      </c>
      <c r="S170" s="218"/>
      <c r="T170" s="220">
        <f>SUM(T171:T176)</f>
        <v>49.905999999999999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133</v>
      </c>
      <c r="AT170" s="222" t="s">
        <v>74</v>
      </c>
      <c r="AU170" s="222" t="s">
        <v>83</v>
      </c>
      <c r="AY170" s="221" t="s">
        <v>124</v>
      </c>
      <c r="BK170" s="223">
        <f>SUM(BK171:BK176)</f>
        <v>0</v>
      </c>
    </row>
    <row r="171" s="2" customFormat="1" ht="37.8" customHeight="1">
      <c r="A171" s="35"/>
      <c r="B171" s="36"/>
      <c r="C171" s="226" t="s">
        <v>83</v>
      </c>
      <c r="D171" s="226" t="s">
        <v>128</v>
      </c>
      <c r="E171" s="227" t="s">
        <v>289</v>
      </c>
      <c r="F171" s="228" t="s">
        <v>290</v>
      </c>
      <c r="G171" s="229" t="s">
        <v>131</v>
      </c>
      <c r="H171" s="230">
        <v>919.79999999999995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0.050000000000000003</v>
      </c>
      <c r="T171" s="237">
        <f>S171*H171</f>
        <v>45.990000000000002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185</v>
      </c>
      <c r="AT171" s="238" t="s">
        <v>128</v>
      </c>
      <c r="AU171" s="238" t="s">
        <v>133</v>
      </c>
      <c r="AY171" s="14" t="s">
        <v>124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133</v>
      </c>
      <c r="BK171" s="239">
        <f>ROUND(I171*H171,2)</f>
        <v>0</v>
      </c>
      <c r="BL171" s="14" t="s">
        <v>185</v>
      </c>
      <c r="BM171" s="238" t="s">
        <v>291</v>
      </c>
    </row>
    <row r="172" s="2" customFormat="1" ht="37.8" customHeight="1">
      <c r="A172" s="35"/>
      <c r="B172" s="36"/>
      <c r="C172" s="226" t="s">
        <v>132</v>
      </c>
      <c r="D172" s="226" t="s">
        <v>128</v>
      </c>
      <c r="E172" s="227" t="s">
        <v>292</v>
      </c>
      <c r="F172" s="228" t="s">
        <v>293</v>
      </c>
      <c r="G172" s="229" t="s">
        <v>184</v>
      </c>
      <c r="H172" s="230">
        <v>63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0.02</v>
      </c>
      <c r="T172" s="237">
        <f>S172*H172</f>
        <v>1.26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185</v>
      </c>
      <c r="AT172" s="238" t="s">
        <v>128</v>
      </c>
      <c r="AU172" s="238" t="s">
        <v>133</v>
      </c>
      <c r="AY172" s="14" t="s">
        <v>124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133</v>
      </c>
      <c r="BK172" s="239">
        <f>ROUND(I172*H172,2)</f>
        <v>0</v>
      </c>
      <c r="BL172" s="14" t="s">
        <v>185</v>
      </c>
      <c r="BM172" s="238" t="s">
        <v>294</v>
      </c>
    </row>
    <row r="173" s="2" customFormat="1" ht="37.8" customHeight="1">
      <c r="A173" s="35"/>
      <c r="B173" s="36"/>
      <c r="C173" s="226" t="s">
        <v>135</v>
      </c>
      <c r="D173" s="226" t="s">
        <v>128</v>
      </c>
      <c r="E173" s="227" t="s">
        <v>295</v>
      </c>
      <c r="F173" s="228" t="s">
        <v>296</v>
      </c>
      <c r="G173" s="229" t="s">
        <v>131</v>
      </c>
      <c r="H173" s="230">
        <v>113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41</v>
      </c>
      <c r="O173" s="94"/>
      <c r="P173" s="236">
        <f>O173*H173</f>
        <v>0</v>
      </c>
      <c r="Q173" s="236">
        <v>0.00016660000000000001</v>
      </c>
      <c r="R173" s="236">
        <f>Q173*H173</f>
        <v>0.0188258</v>
      </c>
      <c r="S173" s="236">
        <v>0.021999999999999999</v>
      </c>
      <c r="T173" s="237">
        <f>S173*H173</f>
        <v>2.4859999999999998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185</v>
      </c>
      <c r="AT173" s="238" t="s">
        <v>128</v>
      </c>
      <c r="AU173" s="238" t="s">
        <v>133</v>
      </c>
      <c r="AY173" s="14" t="s">
        <v>124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133</v>
      </c>
      <c r="BK173" s="239">
        <f>ROUND(I173*H173,2)</f>
        <v>0</v>
      </c>
      <c r="BL173" s="14" t="s">
        <v>185</v>
      </c>
      <c r="BM173" s="238" t="s">
        <v>297</v>
      </c>
    </row>
    <row r="174" s="2" customFormat="1" ht="24.15" customHeight="1">
      <c r="A174" s="35"/>
      <c r="B174" s="36"/>
      <c r="C174" s="226" t="s">
        <v>125</v>
      </c>
      <c r="D174" s="226" t="s">
        <v>128</v>
      </c>
      <c r="E174" s="227" t="s">
        <v>298</v>
      </c>
      <c r="F174" s="228" t="s">
        <v>299</v>
      </c>
      <c r="G174" s="229" t="s">
        <v>184</v>
      </c>
      <c r="H174" s="230">
        <v>10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94"/>
      <c r="P174" s="236">
        <f>O174*H174</f>
        <v>0</v>
      </c>
      <c r="Q174" s="236">
        <v>3.1999999999999999E-05</v>
      </c>
      <c r="R174" s="236">
        <f>Q174*H174</f>
        <v>0.00031999999999999997</v>
      </c>
      <c r="S174" s="236">
        <v>0.017000000000000001</v>
      </c>
      <c r="T174" s="237">
        <f>S174*H174</f>
        <v>0.17000000000000001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185</v>
      </c>
      <c r="AT174" s="238" t="s">
        <v>128</v>
      </c>
      <c r="AU174" s="238" t="s">
        <v>133</v>
      </c>
      <c r="AY174" s="14" t="s">
        <v>124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133</v>
      </c>
      <c r="BK174" s="239">
        <f>ROUND(I174*H174,2)</f>
        <v>0</v>
      </c>
      <c r="BL174" s="14" t="s">
        <v>185</v>
      </c>
      <c r="BM174" s="238" t="s">
        <v>300</v>
      </c>
    </row>
    <row r="175" s="2" customFormat="1" ht="24.15" customHeight="1">
      <c r="A175" s="35"/>
      <c r="B175" s="36"/>
      <c r="C175" s="226" t="s">
        <v>7</v>
      </c>
      <c r="D175" s="226" t="s">
        <v>128</v>
      </c>
      <c r="E175" s="227" t="s">
        <v>301</v>
      </c>
      <c r="F175" s="228" t="s">
        <v>302</v>
      </c>
      <c r="G175" s="229" t="s">
        <v>234</v>
      </c>
      <c r="H175" s="230">
        <v>4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41</v>
      </c>
      <c r="O175" s="94"/>
      <c r="P175" s="236">
        <f>O175*H175</f>
        <v>0</v>
      </c>
      <c r="Q175" s="236">
        <v>0.075483999999999996</v>
      </c>
      <c r="R175" s="236">
        <f>Q175*H175</f>
        <v>0.30193599999999998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185</v>
      </c>
      <c r="AT175" s="238" t="s">
        <v>128</v>
      </c>
      <c r="AU175" s="238" t="s">
        <v>133</v>
      </c>
      <c r="AY175" s="14" t="s">
        <v>124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133</v>
      </c>
      <c r="BK175" s="239">
        <f>ROUND(I175*H175,2)</f>
        <v>0</v>
      </c>
      <c r="BL175" s="14" t="s">
        <v>185</v>
      </c>
      <c r="BM175" s="238" t="s">
        <v>303</v>
      </c>
    </row>
    <row r="176" s="2" customFormat="1" ht="24.15" customHeight="1">
      <c r="A176" s="35"/>
      <c r="B176" s="36"/>
      <c r="C176" s="226" t="s">
        <v>304</v>
      </c>
      <c r="D176" s="226" t="s">
        <v>128</v>
      </c>
      <c r="E176" s="227" t="s">
        <v>305</v>
      </c>
      <c r="F176" s="228" t="s">
        <v>306</v>
      </c>
      <c r="G176" s="229" t="s">
        <v>131</v>
      </c>
      <c r="H176" s="230">
        <v>1107.3820000000001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94"/>
      <c r="P176" s="236">
        <f>O176*H176</f>
        <v>0</v>
      </c>
      <c r="Q176" s="236">
        <v>0.00050969999999999998</v>
      </c>
      <c r="R176" s="236">
        <f>Q176*H176</f>
        <v>0.56443260539999995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185</v>
      </c>
      <c r="AT176" s="238" t="s">
        <v>128</v>
      </c>
      <c r="AU176" s="238" t="s">
        <v>133</v>
      </c>
      <c r="AY176" s="14" t="s">
        <v>124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133</v>
      </c>
      <c r="BK176" s="239">
        <f>ROUND(I176*H176,2)</f>
        <v>0</v>
      </c>
      <c r="BL176" s="14" t="s">
        <v>185</v>
      </c>
      <c r="BM176" s="238" t="s">
        <v>307</v>
      </c>
    </row>
    <row r="177" s="12" customFormat="1" ht="22.8" customHeight="1">
      <c r="A177" s="12"/>
      <c r="B177" s="210"/>
      <c r="C177" s="211"/>
      <c r="D177" s="212" t="s">
        <v>74</v>
      </c>
      <c r="E177" s="224" t="s">
        <v>308</v>
      </c>
      <c r="F177" s="224" t="s">
        <v>309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P178</f>
        <v>0</v>
      </c>
      <c r="Q177" s="218"/>
      <c r="R177" s="219">
        <f>R178</f>
        <v>0.24942119999999998</v>
      </c>
      <c r="S177" s="218"/>
      <c r="T177" s="22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133</v>
      </c>
      <c r="AT177" s="222" t="s">
        <v>74</v>
      </c>
      <c r="AU177" s="222" t="s">
        <v>83</v>
      </c>
      <c r="AY177" s="221" t="s">
        <v>124</v>
      </c>
      <c r="BK177" s="223">
        <f>BK178</f>
        <v>0</v>
      </c>
    </row>
    <row r="178" s="2" customFormat="1" ht="37.8" customHeight="1">
      <c r="A178" s="35"/>
      <c r="B178" s="36"/>
      <c r="C178" s="226" t="s">
        <v>310</v>
      </c>
      <c r="D178" s="226" t="s">
        <v>128</v>
      </c>
      <c r="E178" s="227" t="s">
        <v>311</v>
      </c>
      <c r="F178" s="228" t="s">
        <v>312</v>
      </c>
      <c r="G178" s="229" t="s">
        <v>131</v>
      </c>
      <c r="H178" s="230">
        <v>1032.8</v>
      </c>
      <c r="I178" s="231"/>
      <c r="J178" s="232">
        <f>ROUND(I178*H178,2)</f>
        <v>0</v>
      </c>
      <c r="K178" s="233"/>
      <c r="L178" s="41"/>
      <c r="M178" s="251" t="s">
        <v>1</v>
      </c>
      <c r="N178" s="252" t="s">
        <v>41</v>
      </c>
      <c r="O178" s="253"/>
      <c r="P178" s="254">
        <f>O178*H178</f>
        <v>0</v>
      </c>
      <c r="Q178" s="254">
        <v>0.00024149999999999999</v>
      </c>
      <c r="R178" s="254">
        <f>Q178*H178</f>
        <v>0.24942119999999998</v>
      </c>
      <c r="S178" s="254">
        <v>0</v>
      </c>
      <c r="T178" s="25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185</v>
      </c>
      <c r="AT178" s="238" t="s">
        <v>128</v>
      </c>
      <c r="AU178" s="238" t="s">
        <v>133</v>
      </c>
      <c r="AY178" s="14" t="s">
        <v>124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133</v>
      </c>
      <c r="BK178" s="239">
        <f>ROUND(I178*H178,2)</f>
        <v>0</v>
      </c>
      <c r="BL178" s="14" t="s">
        <v>185</v>
      </c>
      <c r="BM178" s="238" t="s">
        <v>313</v>
      </c>
    </row>
    <row r="179" s="2" customFormat="1" ht="6.96" customHeight="1">
      <c r="A179" s="35"/>
      <c r="B179" s="69"/>
      <c r="C179" s="70"/>
      <c r="D179" s="70"/>
      <c r="E179" s="70"/>
      <c r="F179" s="70"/>
      <c r="G179" s="70"/>
      <c r="H179" s="70"/>
      <c r="I179" s="70"/>
      <c r="J179" s="70"/>
      <c r="K179" s="70"/>
      <c r="L179" s="41"/>
      <c r="M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</row>
  </sheetData>
  <sheetProtection sheet="1" autoFilter="0" formatColumns="0" formatRows="0" objects="1" scenarios="1" spinCount="100000" saltValue="AQaBJVwJ4OjMyy/eOM5K/+W/qVGPvCjqfsBcNUaPxwRrj4JUE6RPm6xn0OMyOVHMufNpC+DZ6kjDM17VuMr9gQ==" hashValue="yeBs5h9aM8uhS8R18iU7OJsRZSPBqYw9NsEqOIFlxfFuXa5YBOuJoZdcWvZTP8ZZudKZJlBPZ/Vg59miVDYciA==" algorithmName="SHA-512" password="CC35"/>
  <autoFilter ref="C125:K17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314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24. 2. 2024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94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315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315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ROUND((SUM(BE121:BE208)),  2)</f>
        <v>0</v>
      </c>
      <c r="G33" s="159"/>
      <c r="H33" s="159"/>
      <c r="I33" s="160">
        <v>0.20000000000000001</v>
      </c>
      <c r="J33" s="158">
        <f>ROUND(((SUM(BE121:BE208))*I33),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ROUND((SUM(BF121:BF208)),  2)</f>
        <v>0</v>
      </c>
      <c r="G34" s="159"/>
      <c r="H34" s="159"/>
      <c r="I34" s="160">
        <v>0.20000000000000001</v>
      </c>
      <c r="J34" s="158">
        <f>ROUND(((SUM(BF121:BF208))*I34),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ROUND((SUM(BG121:BG208)),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ROUND((SUM(BH121:BH208)),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ROUND((SUM(BI121:BI208)),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05 - Elektroinštalácia - Rekonštrukcia hlavného objektu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24. 2. 2024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Terézia Vargová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Terézia Vargová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96</v>
      </c>
      <c r="D94" s="183"/>
      <c r="E94" s="183"/>
      <c r="F94" s="183"/>
      <c r="G94" s="183"/>
      <c r="H94" s="183"/>
      <c r="I94" s="183"/>
      <c r="J94" s="184" t="s">
        <v>97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98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86"/>
      <c r="C97" s="187"/>
      <c r="D97" s="188" t="s">
        <v>100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103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316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317</v>
      </c>
      <c r="E100" s="195"/>
      <c r="F100" s="195"/>
      <c r="G100" s="195"/>
      <c r="H100" s="195"/>
      <c r="I100" s="195"/>
      <c r="J100" s="196">
        <f>J135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318</v>
      </c>
      <c r="E101" s="189"/>
      <c r="F101" s="189"/>
      <c r="G101" s="189"/>
      <c r="H101" s="189"/>
      <c r="I101" s="189"/>
      <c r="J101" s="190">
        <f>J204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110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81" t="str">
        <f>E7</f>
        <v>Modernizácia objektov živočíšnej výroby v Ruminciach - SO 01 Prestavba kravína na ovčín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>05 - Elektroinštalácia - Rekonštrukcia hlavného objektu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>Rumince</v>
      </c>
      <c r="G115" s="37"/>
      <c r="H115" s="37"/>
      <c r="I115" s="29" t="s">
        <v>21</v>
      </c>
      <c r="J115" s="82" t="str">
        <f>IF(J12="","",J12)</f>
        <v>24. 2. 2024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>Družstvo podielníkov, Včelince</v>
      </c>
      <c r="G117" s="37"/>
      <c r="H117" s="37"/>
      <c r="I117" s="29" t="s">
        <v>29</v>
      </c>
      <c r="J117" s="33" t="str">
        <f>E21</f>
        <v>Terézia Vargová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32</v>
      </c>
      <c r="J118" s="33" t="str">
        <f>E24</f>
        <v>Terézia Vargová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111</v>
      </c>
      <c r="D120" s="201" t="s">
        <v>60</v>
      </c>
      <c r="E120" s="201" t="s">
        <v>56</v>
      </c>
      <c r="F120" s="201" t="s">
        <v>57</v>
      </c>
      <c r="G120" s="201" t="s">
        <v>112</v>
      </c>
      <c r="H120" s="201" t="s">
        <v>113</v>
      </c>
      <c r="I120" s="201" t="s">
        <v>114</v>
      </c>
      <c r="J120" s="202" t="s">
        <v>97</v>
      </c>
      <c r="K120" s="203" t="s">
        <v>115</v>
      </c>
      <c r="L120" s="204"/>
      <c r="M120" s="103" t="s">
        <v>1</v>
      </c>
      <c r="N120" s="104" t="s">
        <v>39</v>
      </c>
      <c r="O120" s="104" t="s">
        <v>116</v>
      </c>
      <c r="P120" s="104" t="s">
        <v>117</v>
      </c>
      <c r="Q120" s="104" t="s">
        <v>118</v>
      </c>
      <c r="R120" s="104" t="s">
        <v>119</v>
      </c>
      <c r="S120" s="104" t="s">
        <v>120</v>
      </c>
      <c r="T120" s="105" t="s">
        <v>121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98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P122+P134+P204</f>
        <v>0</v>
      </c>
      <c r="Q121" s="107"/>
      <c r="R121" s="207">
        <f>R122+R134+R204</f>
        <v>0</v>
      </c>
      <c r="S121" s="107"/>
      <c r="T121" s="208">
        <f>T122+T134+T204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99</v>
      </c>
      <c r="BK121" s="209">
        <f>BK122+BK134+BK204</f>
        <v>0</v>
      </c>
    </row>
    <row r="122" s="12" customFormat="1" ht="25.92" customHeight="1">
      <c r="A122" s="12"/>
      <c r="B122" s="210"/>
      <c r="C122" s="211"/>
      <c r="D122" s="212" t="s">
        <v>74</v>
      </c>
      <c r="E122" s="213" t="s">
        <v>122</v>
      </c>
      <c r="F122" s="213" t="s">
        <v>123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83</v>
      </c>
      <c r="AT122" s="222" t="s">
        <v>74</v>
      </c>
      <c r="AU122" s="222" t="s">
        <v>75</v>
      </c>
      <c r="AY122" s="221" t="s">
        <v>124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74</v>
      </c>
      <c r="E123" s="224" t="s">
        <v>153</v>
      </c>
      <c r="F123" s="224" t="s">
        <v>154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SUM(P124:P133)</f>
        <v>0</v>
      </c>
      <c r="Q123" s="218"/>
      <c r="R123" s="219">
        <f>SUM(R124:R133)</f>
        <v>0</v>
      </c>
      <c r="S123" s="218"/>
      <c r="T123" s="220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83</v>
      </c>
      <c r="AT123" s="222" t="s">
        <v>74</v>
      </c>
      <c r="AU123" s="222" t="s">
        <v>83</v>
      </c>
      <c r="AY123" s="221" t="s">
        <v>124</v>
      </c>
      <c r="BK123" s="223">
        <f>SUM(BK124:BK133)</f>
        <v>0</v>
      </c>
    </row>
    <row r="124" s="2" customFormat="1" ht="33" customHeight="1">
      <c r="A124" s="35"/>
      <c r="B124" s="36"/>
      <c r="C124" s="226" t="s">
        <v>83</v>
      </c>
      <c r="D124" s="226" t="s">
        <v>128</v>
      </c>
      <c r="E124" s="227" t="s">
        <v>319</v>
      </c>
      <c r="F124" s="228" t="s">
        <v>320</v>
      </c>
      <c r="G124" s="229" t="s">
        <v>234</v>
      </c>
      <c r="H124" s="230">
        <v>5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132</v>
      </c>
      <c r="AT124" s="238" t="s">
        <v>128</v>
      </c>
      <c r="AU124" s="238" t="s">
        <v>133</v>
      </c>
      <c r="AY124" s="14" t="s">
        <v>124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133</v>
      </c>
      <c r="BK124" s="239">
        <f>ROUND(I124*H124,2)</f>
        <v>0</v>
      </c>
      <c r="BL124" s="14" t="s">
        <v>132</v>
      </c>
      <c r="BM124" s="238" t="s">
        <v>321</v>
      </c>
    </row>
    <row r="125" s="2" customFormat="1" ht="24.15" customHeight="1">
      <c r="A125" s="35"/>
      <c r="B125" s="36"/>
      <c r="C125" s="226" t="s">
        <v>133</v>
      </c>
      <c r="D125" s="226" t="s">
        <v>128</v>
      </c>
      <c r="E125" s="227" t="s">
        <v>322</v>
      </c>
      <c r="F125" s="228" t="s">
        <v>323</v>
      </c>
      <c r="G125" s="229" t="s">
        <v>234</v>
      </c>
      <c r="H125" s="230">
        <v>20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132</v>
      </c>
      <c r="AT125" s="238" t="s">
        <v>128</v>
      </c>
      <c r="AU125" s="238" t="s">
        <v>133</v>
      </c>
      <c r="AY125" s="14" t="s">
        <v>124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133</v>
      </c>
      <c r="BK125" s="239">
        <f>ROUND(I125*H125,2)</f>
        <v>0</v>
      </c>
      <c r="BL125" s="14" t="s">
        <v>132</v>
      </c>
      <c r="BM125" s="238" t="s">
        <v>324</v>
      </c>
    </row>
    <row r="126" s="2" customFormat="1" ht="24.15" customHeight="1">
      <c r="A126" s="35"/>
      <c r="B126" s="36"/>
      <c r="C126" s="226" t="s">
        <v>125</v>
      </c>
      <c r="D126" s="226" t="s">
        <v>128</v>
      </c>
      <c r="E126" s="227" t="s">
        <v>325</v>
      </c>
      <c r="F126" s="228" t="s">
        <v>326</v>
      </c>
      <c r="G126" s="229" t="s">
        <v>234</v>
      </c>
      <c r="H126" s="230">
        <v>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132</v>
      </c>
      <c r="AT126" s="238" t="s">
        <v>128</v>
      </c>
      <c r="AU126" s="238" t="s">
        <v>133</v>
      </c>
      <c r="AY126" s="14" t="s">
        <v>124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133</v>
      </c>
      <c r="BK126" s="239">
        <f>ROUND(I126*H126,2)</f>
        <v>0</v>
      </c>
      <c r="BL126" s="14" t="s">
        <v>132</v>
      </c>
      <c r="BM126" s="238" t="s">
        <v>327</v>
      </c>
    </row>
    <row r="127" s="2" customFormat="1" ht="24.15" customHeight="1">
      <c r="A127" s="35"/>
      <c r="B127" s="36"/>
      <c r="C127" s="226" t="s">
        <v>132</v>
      </c>
      <c r="D127" s="226" t="s">
        <v>128</v>
      </c>
      <c r="E127" s="227" t="s">
        <v>328</v>
      </c>
      <c r="F127" s="228" t="s">
        <v>329</v>
      </c>
      <c r="G127" s="229" t="s">
        <v>184</v>
      </c>
      <c r="H127" s="230">
        <v>40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132</v>
      </c>
      <c r="AT127" s="238" t="s">
        <v>128</v>
      </c>
      <c r="AU127" s="238" t="s">
        <v>133</v>
      </c>
      <c r="AY127" s="14" t="s">
        <v>124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133</v>
      </c>
      <c r="BK127" s="239">
        <f>ROUND(I127*H127,2)</f>
        <v>0</v>
      </c>
      <c r="BL127" s="14" t="s">
        <v>132</v>
      </c>
      <c r="BM127" s="238" t="s">
        <v>330</v>
      </c>
    </row>
    <row r="128" s="2" customFormat="1" ht="33" customHeight="1">
      <c r="A128" s="35"/>
      <c r="B128" s="36"/>
      <c r="C128" s="226" t="s">
        <v>201</v>
      </c>
      <c r="D128" s="226" t="s">
        <v>128</v>
      </c>
      <c r="E128" s="227" t="s">
        <v>331</v>
      </c>
      <c r="F128" s="228" t="s">
        <v>332</v>
      </c>
      <c r="G128" s="229" t="s">
        <v>184</v>
      </c>
      <c r="H128" s="230">
        <v>20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132</v>
      </c>
      <c r="AT128" s="238" t="s">
        <v>128</v>
      </c>
      <c r="AU128" s="238" t="s">
        <v>133</v>
      </c>
      <c r="AY128" s="14" t="s">
        <v>124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133</v>
      </c>
      <c r="BK128" s="239">
        <f>ROUND(I128*H128,2)</f>
        <v>0</v>
      </c>
      <c r="BL128" s="14" t="s">
        <v>132</v>
      </c>
      <c r="BM128" s="238" t="s">
        <v>333</v>
      </c>
    </row>
    <row r="129" s="2" customFormat="1" ht="33" customHeight="1">
      <c r="A129" s="35"/>
      <c r="B129" s="36"/>
      <c r="C129" s="226" t="s">
        <v>135</v>
      </c>
      <c r="D129" s="226" t="s">
        <v>128</v>
      </c>
      <c r="E129" s="227" t="s">
        <v>334</v>
      </c>
      <c r="F129" s="228" t="s">
        <v>335</v>
      </c>
      <c r="G129" s="229" t="s">
        <v>184</v>
      </c>
      <c r="H129" s="230">
        <v>30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132</v>
      </c>
      <c r="AT129" s="238" t="s">
        <v>128</v>
      </c>
      <c r="AU129" s="238" t="s">
        <v>133</v>
      </c>
      <c r="AY129" s="14" t="s">
        <v>124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133</v>
      </c>
      <c r="BK129" s="239">
        <f>ROUND(I129*H129,2)</f>
        <v>0</v>
      </c>
      <c r="BL129" s="14" t="s">
        <v>132</v>
      </c>
      <c r="BM129" s="238" t="s">
        <v>336</v>
      </c>
    </row>
    <row r="130" s="2" customFormat="1" ht="24.15" customHeight="1">
      <c r="A130" s="35"/>
      <c r="B130" s="36"/>
      <c r="C130" s="226" t="s">
        <v>205</v>
      </c>
      <c r="D130" s="226" t="s">
        <v>128</v>
      </c>
      <c r="E130" s="227" t="s">
        <v>337</v>
      </c>
      <c r="F130" s="228" t="s">
        <v>338</v>
      </c>
      <c r="G130" s="229" t="s">
        <v>184</v>
      </c>
      <c r="H130" s="230">
        <v>15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132</v>
      </c>
      <c r="AT130" s="238" t="s">
        <v>128</v>
      </c>
      <c r="AU130" s="238" t="s">
        <v>133</v>
      </c>
      <c r="AY130" s="14" t="s">
        <v>124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133</v>
      </c>
      <c r="BK130" s="239">
        <f>ROUND(I130*H130,2)</f>
        <v>0</v>
      </c>
      <c r="BL130" s="14" t="s">
        <v>132</v>
      </c>
      <c r="BM130" s="238" t="s">
        <v>339</v>
      </c>
    </row>
    <row r="131" s="2" customFormat="1" ht="24.15" customHeight="1">
      <c r="A131" s="35"/>
      <c r="B131" s="36"/>
      <c r="C131" s="226" t="s">
        <v>215</v>
      </c>
      <c r="D131" s="226" t="s">
        <v>128</v>
      </c>
      <c r="E131" s="227" t="s">
        <v>340</v>
      </c>
      <c r="F131" s="228" t="s">
        <v>341</v>
      </c>
      <c r="G131" s="229" t="s">
        <v>184</v>
      </c>
      <c r="H131" s="230">
        <v>20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132</v>
      </c>
      <c r="AT131" s="238" t="s">
        <v>128</v>
      </c>
      <c r="AU131" s="238" t="s">
        <v>133</v>
      </c>
      <c r="AY131" s="14" t="s">
        <v>124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133</v>
      </c>
      <c r="BK131" s="239">
        <f>ROUND(I131*H131,2)</f>
        <v>0</v>
      </c>
      <c r="BL131" s="14" t="s">
        <v>132</v>
      </c>
      <c r="BM131" s="238" t="s">
        <v>342</v>
      </c>
    </row>
    <row r="132" s="2" customFormat="1" ht="16.5" customHeight="1">
      <c r="A132" s="35"/>
      <c r="B132" s="36"/>
      <c r="C132" s="226" t="s">
        <v>153</v>
      </c>
      <c r="D132" s="226" t="s">
        <v>128</v>
      </c>
      <c r="E132" s="227" t="s">
        <v>343</v>
      </c>
      <c r="F132" s="228" t="s">
        <v>344</v>
      </c>
      <c r="G132" s="229" t="s">
        <v>234</v>
      </c>
      <c r="H132" s="230">
        <v>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132</v>
      </c>
      <c r="AT132" s="238" t="s">
        <v>128</v>
      </c>
      <c r="AU132" s="238" t="s">
        <v>133</v>
      </c>
      <c r="AY132" s="14" t="s">
        <v>124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133</v>
      </c>
      <c r="BK132" s="239">
        <f>ROUND(I132*H132,2)</f>
        <v>0</v>
      </c>
      <c r="BL132" s="14" t="s">
        <v>132</v>
      </c>
      <c r="BM132" s="238" t="s">
        <v>345</v>
      </c>
    </row>
    <row r="133" s="2" customFormat="1" ht="16.5" customHeight="1">
      <c r="A133" s="35"/>
      <c r="B133" s="36"/>
      <c r="C133" s="226" t="s">
        <v>193</v>
      </c>
      <c r="D133" s="226" t="s">
        <v>128</v>
      </c>
      <c r="E133" s="227" t="s">
        <v>346</v>
      </c>
      <c r="F133" s="228" t="s">
        <v>347</v>
      </c>
      <c r="G133" s="229" t="s">
        <v>184</v>
      </c>
      <c r="H133" s="230">
        <v>250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132</v>
      </c>
      <c r="AT133" s="238" t="s">
        <v>128</v>
      </c>
      <c r="AU133" s="238" t="s">
        <v>133</v>
      </c>
      <c r="AY133" s="14" t="s">
        <v>124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133</v>
      </c>
      <c r="BK133" s="239">
        <f>ROUND(I133*H133,2)</f>
        <v>0</v>
      </c>
      <c r="BL133" s="14" t="s">
        <v>132</v>
      </c>
      <c r="BM133" s="238" t="s">
        <v>348</v>
      </c>
    </row>
    <row r="134" s="12" customFormat="1" ht="25.92" customHeight="1">
      <c r="A134" s="12"/>
      <c r="B134" s="210"/>
      <c r="C134" s="211"/>
      <c r="D134" s="212" t="s">
        <v>74</v>
      </c>
      <c r="E134" s="213" t="s">
        <v>188</v>
      </c>
      <c r="F134" s="213" t="s">
        <v>349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125</v>
      </c>
      <c r="AT134" s="222" t="s">
        <v>74</v>
      </c>
      <c r="AU134" s="222" t="s">
        <v>75</v>
      </c>
      <c r="AY134" s="221" t="s">
        <v>124</v>
      </c>
      <c r="BK134" s="223">
        <f>BK135</f>
        <v>0</v>
      </c>
    </row>
    <row r="135" s="12" customFormat="1" ht="22.8" customHeight="1">
      <c r="A135" s="12"/>
      <c r="B135" s="210"/>
      <c r="C135" s="211"/>
      <c r="D135" s="212" t="s">
        <v>74</v>
      </c>
      <c r="E135" s="224" t="s">
        <v>350</v>
      </c>
      <c r="F135" s="224" t="s">
        <v>351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SUM(P136:P203)</f>
        <v>0</v>
      </c>
      <c r="Q135" s="218"/>
      <c r="R135" s="219">
        <f>SUM(R136:R203)</f>
        <v>0</v>
      </c>
      <c r="S135" s="218"/>
      <c r="T135" s="220">
        <f>SUM(T136:T203)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125</v>
      </c>
      <c r="AT135" s="222" t="s">
        <v>74</v>
      </c>
      <c r="AU135" s="222" t="s">
        <v>83</v>
      </c>
      <c r="AY135" s="221" t="s">
        <v>124</v>
      </c>
      <c r="BK135" s="223">
        <f>SUM(BK136:BK203)</f>
        <v>0</v>
      </c>
    </row>
    <row r="136" s="2" customFormat="1" ht="24.15" customHeight="1">
      <c r="A136" s="35"/>
      <c r="B136" s="36"/>
      <c r="C136" s="226" t="s">
        <v>197</v>
      </c>
      <c r="D136" s="226" t="s">
        <v>128</v>
      </c>
      <c r="E136" s="227" t="s">
        <v>352</v>
      </c>
      <c r="F136" s="228" t="s">
        <v>353</v>
      </c>
      <c r="G136" s="229" t="s">
        <v>184</v>
      </c>
      <c r="H136" s="230">
        <v>100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354</v>
      </c>
      <c r="AT136" s="238" t="s">
        <v>128</v>
      </c>
      <c r="AU136" s="238" t="s">
        <v>133</v>
      </c>
      <c r="AY136" s="14" t="s">
        <v>124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133</v>
      </c>
      <c r="BK136" s="239">
        <f>ROUND(I136*H136,2)</f>
        <v>0</v>
      </c>
      <c r="BL136" s="14" t="s">
        <v>354</v>
      </c>
      <c r="BM136" s="238" t="s">
        <v>355</v>
      </c>
    </row>
    <row r="137" s="2" customFormat="1" ht="16.5" customHeight="1">
      <c r="A137" s="35"/>
      <c r="B137" s="36"/>
      <c r="C137" s="240" t="s">
        <v>181</v>
      </c>
      <c r="D137" s="240" t="s">
        <v>188</v>
      </c>
      <c r="E137" s="241" t="s">
        <v>356</v>
      </c>
      <c r="F137" s="242" t="s">
        <v>357</v>
      </c>
      <c r="G137" s="243" t="s">
        <v>234</v>
      </c>
      <c r="H137" s="244">
        <v>105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358</v>
      </c>
      <c r="AT137" s="238" t="s">
        <v>188</v>
      </c>
      <c r="AU137" s="238" t="s">
        <v>133</v>
      </c>
      <c r="AY137" s="14" t="s">
        <v>124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133</v>
      </c>
      <c r="BK137" s="239">
        <f>ROUND(I137*H137,2)</f>
        <v>0</v>
      </c>
      <c r="BL137" s="14" t="s">
        <v>354</v>
      </c>
      <c r="BM137" s="238" t="s">
        <v>359</v>
      </c>
    </row>
    <row r="138" s="2" customFormat="1" ht="24.15" customHeight="1">
      <c r="A138" s="35"/>
      <c r="B138" s="36"/>
      <c r="C138" s="226" t="s">
        <v>187</v>
      </c>
      <c r="D138" s="226" t="s">
        <v>128</v>
      </c>
      <c r="E138" s="227" t="s">
        <v>360</v>
      </c>
      <c r="F138" s="228" t="s">
        <v>361</v>
      </c>
      <c r="G138" s="229" t="s">
        <v>184</v>
      </c>
      <c r="H138" s="230">
        <v>45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354</v>
      </c>
      <c r="AT138" s="238" t="s">
        <v>128</v>
      </c>
      <c r="AU138" s="238" t="s">
        <v>133</v>
      </c>
      <c r="AY138" s="14" t="s">
        <v>124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133</v>
      </c>
      <c r="BK138" s="239">
        <f>ROUND(I138*H138,2)</f>
        <v>0</v>
      </c>
      <c r="BL138" s="14" t="s">
        <v>354</v>
      </c>
      <c r="BM138" s="238" t="s">
        <v>362</v>
      </c>
    </row>
    <row r="139" s="2" customFormat="1" ht="16.5" customHeight="1">
      <c r="A139" s="35"/>
      <c r="B139" s="36"/>
      <c r="C139" s="240" t="s">
        <v>363</v>
      </c>
      <c r="D139" s="240" t="s">
        <v>188</v>
      </c>
      <c r="E139" s="241" t="s">
        <v>364</v>
      </c>
      <c r="F139" s="242" t="s">
        <v>365</v>
      </c>
      <c r="G139" s="243" t="s">
        <v>184</v>
      </c>
      <c r="H139" s="244">
        <v>47.25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358</v>
      </c>
      <c r="AT139" s="238" t="s">
        <v>188</v>
      </c>
      <c r="AU139" s="238" t="s">
        <v>133</v>
      </c>
      <c r="AY139" s="14" t="s">
        <v>124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133</v>
      </c>
      <c r="BK139" s="239">
        <f>ROUND(I139*H139,2)</f>
        <v>0</v>
      </c>
      <c r="BL139" s="14" t="s">
        <v>354</v>
      </c>
      <c r="BM139" s="238" t="s">
        <v>366</v>
      </c>
    </row>
    <row r="140" s="2" customFormat="1" ht="33" customHeight="1">
      <c r="A140" s="35"/>
      <c r="B140" s="36"/>
      <c r="C140" s="226" t="s">
        <v>367</v>
      </c>
      <c r="D140" s="226" t="s">
        <v>128</v>
      </c>
      <c r="E140" s="227" t="s">
        <v>368</v>
      </c>
      <c r="F140" s="228" t="s">
        <v>369</v>
      </c>
      <c r="G140" s="229" t="s">
        <v>184</v>
      </c>
      <c r="H140" s="230">
        <v>55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354</v>
      </c>
      <c r="AT140" s="238" t="s">
        <v>128</v>
      </c>
      <c r="AU140" s="238" t="s">
        <v>133</v>
      </c>
      <c r="AY140" s="14" t="s">
        <v>124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133</v>
      </c>
      <c r="BK140" s="239">
        <f>ROUND(I140*H140,2)</f>
        <v>0</v>
      </c>
      <c r="BL140" s="14" t="s">
        <v>354</v>
      </c>
      <c r="BM140" s="238" t="s">
        <v>370</v>
      </c>
    </row>
    <row r="141" s="2" customFormat="1" ht="16.5" customHeight="1">
      <c r="A141" s="35"/>
      <c r="B141" s="36"/>
      <c r="C141" s="240" t="s">
        <v>185</v>
      </c>
      <c r="D141" s="240" t="s">
        <v>188</v>
      </c>
      <c r="E141" s="241" t="s">
        <v>371</v>
      </c>
      <c r="F141" s="242" t="s">
        <v>372</v>
      </c>
      <c r="G141" s="243" t="s">
        <v>234</v>
      </c>
      <c r="H141" s="244">
        <v>55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358</v>
      </c>
      <c r="AT141" s="238" t="s">
        <v>188</v>
      </c>
      <c r="AU141" s="238" t="s">
        <v>133</v>
      </c>
      <c r="AY141" s="14" t="s">
        <v>124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133</v>
      </c>
      <c r="BK141" s="239">
        <f>ROUND(I141*H141,2)</f>
        <v>0</v>
      </c>
      <c r="BL141" s="14" t="s">
        <v>354</v>
      </c>
      <c r="BM141" s="238" t="s">
        <v>373</v>
      </c>
    </row>
    <row r="142" s="2" customFormat="1" ht="21.75" customHeight="1">
      <c r="A142" s="35"/>
      <c r="B142" s="36"/>
      <c r="C142" s="226" t="s">
        <v>231</v>
      </c>
      <c r="D142" s="226" t="s">
        <v>128</v>
      </c>
      <c r="E142" s="227" t="s">
        <v>374</v>
      </c>
      <c r="F142" s="228" t="s">
        <v>375</v>
      </c>
      <c r="G142" s="229" t="s">
        <v>234</v>
      </c>
      <c r="H142" s="230">
        <v>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354</v>
      </c>
      <c r="AT142" s="238" t="s">
        <v>128</v>
      </c>
      <c r="AU142" s="238" t="s">
        <v>133</v>
      </c>
      <c r="AY142" s="14" t="s">
        <v>124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133</v>
      </c>
      <c r="BK142" s="239">
        <f>ROUND(I142*H142,2)</f>
        <v>0</v>
      </c>
      <c r="BL142" s="14" t="s">
        <v>354</v>
      </c>
      <c r="BM142" s="238" t="s">
        <v>376</v>
      </c>
    </row>
    <row r="143" s="2" customFormat="1" ht="16.5" customHeight="1">
      <c r="A143" s="35"/>
      <c r="B143" s="36"/>
      <c r="C143" s="240" t="s">
        <v>236</v>
      </c>
      <c r="D143" s="240" t="s">
        <v>188</v>
      </c>
      <c r="E143" s="241" t="s">
        <v>377</v>
      </c>
      <c r="F143" s="242" t="s">
        <v>378</v>
      </c>
      <c r="G143" s="243" t="s">
        <v>234</v>
      </c>
      <c r="H143" s="244">
        <v>6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358</v>
      </c>
      <c r="AT143" s="238" t="s">
        <v>188</v>
      </c>
      <c r="AU143" s="238" t="s">
        <v>133</v>
      </c>
      <c r="AY143" s="14" t="s">
        <v>124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133</v>
      </c>
      <c r="BK143" s="239">
        <f>ROUND(I143*H143,2)</f>
        <v>0</v>
      </c>
      <c r="BL143" s="14" t="s">
        <v>354</v>
      </c>
      <c r="BM143" s="238" t="s">
        <v>379</v>
      </c>
    </row>
    <row r="144" s="2" customFormat="1" ht="24.15" customHeight="1">
      <c r="A144" s="35"/>
      <c r="B144" s="36"/>
      <c r="C144" s="226" t="s">
        <v>244</v>
      </c>
      <c r="D144" s="226" t="s">
        <v>128</v>
      </c>
      <c r="E144" s="227" t="s">
        <v>380</v>
      </c>
      <c r="F144" s="228" t="s">
        <v>381</v>
      </c>
      <c r="G144" s="229" t="s">
        <v>234</v>
      </c>
      <c r="H144" s="230">
        <v>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354</v>
      </c>
      <c r="AT144" s="238" t="s">
        <v>128</v>
      </c>
      <c r="AU144" s="238" t="s">
        <v>133</v>
      </c>
      <c r="AY144" s="14" t="s">
        <v>124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133</v>
      </c>
      <c r="BK144" s="239">
        <f>ROUND(I144*H144,2)</f>
        <v>0</v>
      </c>
      <c r="BL144" s="14" t="s">
        <v>354</v>
      </c>
      <c r="BM144" s="238" t="s">
        <v>382</v>
      </c>
    </row>
    <row r="145" s="2" customFormat="1" ht="16.5" customHeight="1">
      <c r="A145" s="35"/>
      <c r="B145" s="36"/>
      <c r="C145" s="240" t="s">
        <v>7</v>
      </c>
      <c r="D145" s="240" t="s">
        <v>188</v>
      </c>
      <c r="E145" s="241" t="s">
        <v>383</v>
      </c>
      <c r="F145" s="242" t="s">
        <v>384</v>
      </c>
      <c r="G145" s="243" t="s">
        <v>234</v>
      </c>
      <c r="H145" s="244">
        <v>4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358</v>
      </c>
      <c r="AT145" s="238" t="s">
        <v>188</v>
      </c>
      <c r="AU145" s="238" t="s">
        <v>133</v>
      </c>
      <c r="AY145" s="14" t="s">
        <v>124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133</v>
      </c>
      <c r="BK145" s="239">
        <f>ROUND(I145*H145,2)</f>
        <v>0</v>
      </c>
      <c r="BL145" s="14" t="s">
        <v>354</v>
      </c>
      <c r="BM145" s="238" t="s">
        <v>385</v>
      </c>
    </row>
    <row r="146" s="2" customFormat="1" ht="16.5" customHeight="1">
      <c r="A146" s="35"/>
      <c r="B146" s="36"/>
      <c r="C146" s="240" t="s">
        <v>248</v>
      </c>
      <c r="D146" s="240" t="s">
        <v>188</v>
      </c>
      <c r="E146" s="241" t="s">
        <v>386</v>
      </c>
      <c r="F146" s="242" t="s">
        <v>387</v>
      </c>
      <c r="G146" s="243" t="s">
        <v>234</v>
      </c>
      <c r="H146" s="244">
        <v>2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358</v>
      </c>
      <c r="AT146" s="238" t="s">
        <v>188</v>
      </c>
      <c r="AU146" s="238" t="s">
        <v>133</v>
      </c>
      <c r="AY146" s="14" t="s">
        <v>124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133</v>
      </c>
      <c r="BK146" s="239">
        <f>ROUND(I146*H146,2)</f>
        <v>0</v>
      </c>
      <c r="BL146" s="14" t="s">
        <v>354</v>
      </c>
      <c r="BM146" s="238" t="s">
        <v>388</v>
      </c>
    </row>
    <row r="147" s="2" customFormat="1" ht="33" customHeight="1">
      <c r="A147" s="35"/>
      <c r="B147" s="36"/>
      <c r="C147" s="226" t="s">
        <v>279</v>
      </c>
      <c r="D147" s="226" t="s">
        <v>128</v>
      </c>
      <c r="E147" s="227" t="s">
        <v>389</v>
      </c>
      <c r="F147" s="228" t="s">
        <v>390</v>
      </c>
      <c r="G147" s="229" t="s">
        <v>234</v>
      </c>
      <c r="H147" s="230">
        <v>30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354</v>
      </c>
      <c r="AT147" s="238" t="s">
        <v>128</v>
      </c>
      <c r="AU147" s="238" t="s">
        <v>133</v>
      </c>
      <c r="AY147" s="14" t="s">
        <v>124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133</v>
      </c>
      <c r="BK147" s="239">
        <f>ROUND(I147*H147,2)</f>
        <v>0</v>
      </c>
      <c r="BL147" s="14" t="s">
        <v>354</v>
      </c>
      <c r="BM147" s="238" t="s">
        <v>391</v>
      </c>
    </row>
    <row r="148" s="2" customFormat="1" ht="16.5" customHeight="1">
      <c r="A148" s="35"/>
      <c r="B148" s="36"/>
      <c r="C148" s="240" t="s">
        <v>256</v>
      </c>
      <c r="D148" s="240" t="s">
        <v>188</v>
      </c>
      <c r="E148" s="241" t="s">
        <v>392</v>
      </c>
      <c r="F148" s="242" t="s">
        <v>393</v>
      </c>
      <c r="G148" s="243" t="s">
        <v>234</v>
      </c>
      <c r="H148" s="244">
        <v>30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358</v>
      </c>
      <c r="AT148" s="238" t="s">
        <v>188</v>
      </c>
      <c r="AU148" s="238" t="s">
        <v>133</v>
      </c>
      <c r="AY148" s="14" t="s">
        <v>124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133</v>
      </c>
      <c r="BK148" s="239">
        <f>ROUND(I148*H148,2)</f>
        <v>0</v>
      </c>
      <c r="BL148" s="14" t="s">
        <v>354</v>
      </c>
      <c r="BM148" s="238" t="s">
        <v>394</v>
      </c>
    </row>
    <row r="149" s="2" customFormat="1" ht="21.75" customHeight="1">
      <c r="A149" s="35"/>
      <c r="B149" s="36"/>
      <c r="C149" s="226" t="s">
        <v>395</v>
      </c>
      <c r="D149" s="226" t="s">
        <v>128</v>
      </c>
      <c r="E149" s="227" t="s">
        <v>396</v>
      </c>
      <c r="F149" s="228" t="s">
        <v>397</v>
      </c>
      <c r="G149" s="229" t="s">
        <v>234</v>
      </c>
      <c r="H149" s="230">
        <v>93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354</v>
      </c>
      <c r="AT149" s="238" t="s">
        <v>128</v>
      </c>
      <c r="AU149" s="238" t="s">
        <v>133</v>
      </c>
      <c r="AY149" s="14" t="s">
        <v>124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133</v>
      </c>
      <c r="BK149" s="239">
        <f>ROUND(I149*H149,2)</f>
        <v>0</v>
      </c>
      <c r="BL149" s="14" t="s">
        <v>354</v>
      </c>
      <c r="BM149" s="238" t="s">
        <v>398</v>
      </c>
    </row>
    <row r="150" s="2" customFormat="1" ht="16.5" customHeight="1">
      <c r="A150" s="35"/>
      <c r="B150" s="36"/>
      <c r="C150" s="240" t="s">
        <v>268</v>
      </c>
      <c r="D150" s="240" t="s">
        <v>188</v>
      </c>
      <c r="E150" s="241" t="s">
        <v>399</v>
      </c>
      <c r="F150" s="242" t="s">
        <v>400</v>
      </c>
      <c r="G150" s="243" t="s">
        <v>234</v>
      </c>
      <c r="H150" s="244">
        <v>93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358</v>
      </c>
      <c r="AT150" s="238" t="s">
        <v>188</v>
      </c>
      <c r="AU150" s="238" t="s">
        <v>133</v>
      </c>
      <c r="AY150" s="14" t="s">
        <v>124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133</v>
      </c>
      <c r="BK150" s="239">
        <f>ROUND(I150*H150,2)</f>
        <v>0</v>
      </c>
      <c r="BL150" s="14" t="s">
        <v>354</v>
      </c>
      <c r="BM150" s="238" t="s">
        <v>401</v>
      </c>
    </row>
    <row r="151" s="2" customFormat="1" ht="24.15" customHeight="1">
      <c r="A151" s="35"/>
      <c r="B151" s="36"/>
      <c r="C151" s="226" t="s">
        <v>402</v>
      </c>
      <c r="D151" s="226" t="s">
        <v>128</v>
      </c>
      <c r="E151" s="227" t="s">
        <v>403</v>
      </c>
      <c r="F151" s="228" t="s">
        <v>404</v>
      </c>
      <c r="G151" s="229" t="s">
        <v>184</v>
      </c>
      <c r="H151" s="230">
        <v>150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354</v>
      </c>
      <c r="AT151" s="238" t="s">
        <v>128</v>
      </c>
      <c r="AU151" s="238" t="s">
        <v>133</v>
      </c>
      <c r="AY151" s="14" t="s">
        <v>124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133</v>
      </c>
      <c r="BK151" s="239">
        <f>ROUND(I151*H151,2)</f>
        <v>0</v>
      </c>
      <c r="BL151" s="14" t="s">
        <v>354</v>
      </c>
      <c r="BM151" s="238" t="s">
        <v>405</v>
      </c>
    </row>
    <row r="152" s="2" customFormat="1" ht="16.5" customHeight="1">
      <c r="A152" s="35"/>
      <c r="B152" s="36"/>
      <c r="C152" s="240" t="s">
        <v>406</v>
      </c>
      <c r="D152" s="240" t="s">
        <v>188</v>
      </c>
      <c r="E152" s="241" t="s">
        <v>407</v>
      </c>
      <c r="F152" s="242" t="s">
        <v>408</v>
      </c>
      <c r="G152" s="243" t="s">
        <v>409</v>
      </c>
      <c r="H152" s="244">
        <v>76.25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358</v>
      </c>
      <c r="AT152" s="238" t="s">
        <v>188</v>
      </c>
      <c r="AU152" s="238" t="s">
        <v>133</v>
      </c>
      <c r="AY152" s="14" t="s">
        <v>124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133</v>
      </c>
      <c r="BK152" s="239">
        <f>ROUND(I152*H152,2)</f>
        <v>0</v>
      </c>
      <c r="BL152" s="14" t="s">
        <v>354</v>
      </c>
      <c r="BM152" s="238" t="s">
        <v>410</v>
      </c>
    </row>
    <row r="153" s="2" customFormat="1" ht="16.5" customHeight="1">
      <c r="A153" s="35"/>
      <c r="B153" s="36"/>
      <c r="C153" s="240" t="s">
        <v>304</v>
      </c>
      <c r="D153" s="240" t="s">
        <v>188</v>
      </c>
      <c r="E153" s="241" t="s">
        <v>411</v>
      </c>
      <c r="F153" s="242" t="s">
        <v>412</v>
      </c>
      <c r="G153" s="243" t="s">
        <v>409</v>
      </c>
      <c r="H153" s="244">
        <v>15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358</v>
      </c>
      <c r="AT153" s="238" t="s">
        <v>188</v>
      </c>
      <c r="AU153" s="238" t="s">
        <v>133</v>
      </c>
      <c r="AY153" s="14" t="s">
        <v>124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133</v>
      </c>
      <c r="BK153" s="239">
        <f>ROUND(I153*H153,2)</f>
        <v>0</v>
      </c>
      <c r="BL153" s="14" t="s">
        <v>354</v>
      </c>
      <c r="BM153" s="238" t="s">
        <v>413</v>
      </c>
    </row>
    <row r="154" s="2" customFormat="1" ht="16.5" customHeight="1">
      <c r="A154" s="35"/>
      <c r="B154" s="36"/>
      <c r="C154" s="240" t="s">
        <v>310</v>
      </c>
      <c r="D154" s="240" t="s">
        <v>188</v>
      </c>
      <c r="E154" s="241" t="s">
        <v>414</v>
      </c>
      <c r="F154" s="242" t="s">
        <v>415</v>
      </c>
      <c r="G154" s="243" t="s">
        <v>409</v>
      </c>
      <c r="H154" s="244">
        <v>162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358</v>
      </c>
      <c r="AT154" s="238" t="s">
        <v>188</v>
      </c>
      <c r="AU154" s="238" t="s">
        <v>133</v>
      </c>
      <c r="AY154" s="14" t="s">
        <v>124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133</v>
      </c>
      <c r="BK154" s="239">
        <f>ROUND(I154*H154,2)</f>
        <v>0</v>
      </c>
      <c r="BL154" s="14" t="s">
        <v>354</v>
      </c>
      <c r="BM154" s="238" t="s">
        <v>416</v>
      </c>
    </row>
    <row r="155" s="2" customFormat="1" ht="16.5" customHeight="1">
      <c r="A155" s="35"/>
      <c r="B155" s="36"/>
      <c r="C155" s="240" t="s">
        <v>264</v>
      </c>
      <c r="D155" s="240" t="s">
        <v>188</v>
      </c>
      <c r="E155" s="241" t="s">
        <v>417</v>
      </c>
      <c r="F155" s="242" t="s">
        <v>418</v>
      </c>
      <c r="G155" s="243" t="s">
        <v>409</v>
      </c>
      <c r="H155" s="244">
        <v>75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358</v>
      </c>
      <c r="AT155" s="238" t="s">
        <v>188</v>
      </c>
      <c r="AU155" s="238" t="s">
        <v>133</v>
      </c>
      <c r="AY155" s="14" t="s">
        <v>124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133</v>
      </c>
      <c r="BK155" s="239">
        <f>ROUND(I155*H155,2)</f>
        <v>0</v>
      </c>
      <c r="BL155" s="14" t="s">
        <v>354</v>
      </c>
      <c r="BM155" s="238" t="s">
        <v>419</v>
      </c>
    </row>
    <row r="156" s="2" customFormat="1" ht="24.15" customHeight="1">
      <c r="A156" s="35"/>
      <c r="B156" s="36"/>
      <c r="C156" s="240" t="s">
        <v>272</v>
      </c>
      <c r="D156" s="240" t="s">
        <v>188</v>
      </c>
      <c r="E156" s="241" t="s">
        <v>420</v>
      </c>
      <c r="F156" s="242" t="s">
        <v>421</v>
      </c>
      <c r="G156" s="243" t="s">
        <v>409</v>
      </c>
      <c r="H156" s="244">
        <v>10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358</v>
      </c>
      <c r="AT156" s="238" t="s">
        <v>188</v>
      </c>
      <c r="AU156" s="238" t="s">
        <v>133</v>
      </c>
      <c r="AY156" s="14" t="s">
        <v>124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133</v>
      </c>
      <c r="BK156" s="239">
        <f>ROUND(I156*H156,2)</f>
        <v>0</v>
      </c>
      <c r="BL156" s="14" t="s">
        <v>354</v>
      </c>
      <c r="BM156" s="238" t="s">
        <v>422</v>
      </c>
    </row>
    <row r="157" s="2" customFormat="1" ht="24.15" customHeight="1">
      <c r="A157" s="35"/>
      <c r="B157" s="36"/>
      <c r="C157" s="226" t="s">
        <v>191</v>
      </c>
      <c r="D157" s="226" t="s">
        <v>128</v>
      </c>
      <c r="E157" s="227" t="s">
        <v>423</v>
      </c>
      <c r="F157" s="228" t="s">
        <v>424</v>
      </c>
      <c r="G157" s="229" t="s">
        <v>234</v>
      </c>
      <c r="H157" s="230">
        <v>6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354</v>
      </c>
      <c r="AT157" s="238" t="s">
        <v>128</v>
      </c>
      <c r="AU157" s="238" t="s">
        <v>133</v>
      </c>
      <c r="AY157" s="14" t="s">
        <v>124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133</v>
      </c>
      <c r="BK157" s="239">
        <f>ROUND(I157*H157,2)</f>
        <v>0</v>
      </c>
      <c r="BL157" s="14" t="s">
        <v>354</v>
      </c>
      <c r="BM157" s="238" t="s">
        <v>425</v>
      </c>
    </row>
    <row r="158" s="2" customFormat="1" ht="16.5" customHeight="1">
      <c r="A158" s="35"/>
      <c r="B158" s="36"/>
      <c r="C158" s="240" t="s">
        <v>209</v>
      </c>
      <c r="D158" s="240" t="s">
        <v>188</v>
      </c>
      <c r="E158" s="241" t="s">
        <v>426</v>
      </c>
      <c r="F158" s="242" t="s">
        <v>427</v>
      </c>
      <c r="G158" s="243" t="s">
        <v>234</v>
      </c>
      <c r="H158" s="244">
        <v>6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358</v>
      </c>
      <c r="AT158" s="238" t="s">
        <v>188</v>
      </c>
      <c r="AU158" s="238" t="s">
        <v>133</v>
      </c>
      <c r="AY158" s="14" t="s">
        <v>124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133</v>
      </c>
      <c r="BK158" s="239">
        <f>ROUND(I158*H158,2)</f>
        <v>0</v>
      </c>
      <c r="BL158" s="14" t="s">
        <v>354</v>
      </c>
      <c r="BM158" s="238" t="s">
        <v>428</v>
      </c>
    </row>
    <row r="159" s="2" customFormat="1" ht="33" customHeight="1">
      <c r="A159" s="35"/>
      <c r="B159" s="36"/>
      <c r="C159" s="226" t="s">
        <v>222</v>
      </c>
      <c r="D159" s="226" t="s">
        <v>128</v>
      </c>
      <c r="E159" s="227" t="s">
        <v>429</v>
      </c>
      <c r="F159" s="228" t="s">
        <v>430</v>
      </c>
      <c r="G159" s="229" t="s">
        <v>234</v>
      </c>
      <c r="H159" s="230">
        <v>4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354</v>
      </c>
      <c r="AT159" s="238" t="s">
        <v>128</v>
      </c>
      <c r="AU159" s="238" t="s">
        <v>133</v>
      </c>
      <c r="AY159" s="14" t="s">
        <v>124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133</v>
      </c>
      <c r="BK159" s="239">
        <f>ROUND(I159*H159,2)</f>
        <v>0</v>
      </c>
      <c r="BL159" s="14" t="s">
        <v>354</v>
      </c>
      <c r="BM159" s="238" t="s">
        <v>431</v>
      </c>
    </row>
    <row r="160" s="2" customFormat="1" ht="16.5" customHeight="1">
      <c r="A160" s="35"/>
      <c r="B160" s="36"/>
      <c r="C160" s="240" t="s">
        <v>283</v>
      </c>
      <c r="D160" s="240" t="s">
        <v>188</v>
      </c>
      <c r="E160" s="241" t="s">
        <v>432</v>
      </c>
      <c r="F160" s="242" t="s">
        <v>433</v>
      </c>
      <c r="G160" s="243" t="s">
        <v>234</v>
      </c>
      <c r="H160" s="244">
        <v>4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41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358</v>
      </c>
      <c r="AT160" s="238" t="s">
        <v>188</v>
      </c>
      <c r="AU160" s="238" t="s">
        <v>133</v>
      </c>
      <c r="AY160" s="14" t="s">
        <v>124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133</v>
      </c>
      <c r="BK160" s="239">
        <f>ROUND(I160*H160,2)</f>
        <v>0</v>
      </c>
      <c r="BL160" s="14" t="s">
        <v>354</v>
      </c>
      <c r="BM160" s="238" t="s">
        <v>434</v>
      </c>
    </row>
    <row r="161" s="2" customFormat="1" ht="33" customHeight="1">
      <c r="A161" s="35"/>
      <c r="B161" s="36"/>
      <c r="C161" s="226" t="s">
        <v>252</v>
      </c>
      <c r="D161" s="226" t="s">
        <v>128</v>
      </c>
      <c r="E161" s="227" t="s">
        <v>435</v>
      </c>
      <c r="F161" s="228" t="s">
        <v>436</v>
      </c>
      <c r="G161" s="229" t="s">
        <v>234</v>
      </c>
      <c r="H161" s="230">
        <v>2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354</v>
      </c>
      <c r="AT161" s="238" t="s">
        <v>128</v>
      </c>
      <c r="AU161" s="238" t="s">
        <v>133</v>
      </c>
      <c r="AY161" s="14" t="s">
        <v>124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133</v>
      </c>
      <c r="BK161" s="239">
        <f>ROUND(I161*H161,2)</f>
        <v>0</v>
      </c>
      <c r="BL161" s="14" t="s">
        <v>354</v>
      </c>
      <c r="BM161" s="238" t="s">
        <v>437</v>
      </c>
    </row>
    <row r="162" s="2" customFormat="1" ht="16.5" customHeight="1">
      <c r="A162" s="35"/>
      <c r="B162" s="36"/>
      <c r="C162" s="240" t="s">
        <v>173</v>
      </c>
      <c r="D162" s="240" t="s">
        <v>188</v>
      </c>
      <c r="E162" s="241" t="s">
        <v>438</v>
      </c>
      <c r="F162" s="242" t="s">
        <v>439</v>
      </c>
      <c r="G162" s="243" t="s">
        <v>234</v>
      </c>
      <c r="H162" s="244">
        <v>2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41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358</v>
      </c>
      <c r="AT162" s="238" t="s">
        <v>188</v>
      </c>
      <c r="AU162" s="238" t="s">
        <v>133</v>
      </c>
      <c r="AY162" s="14" t="s">
        <v>124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133</v>
      </c>
      <c r="BK162" s="239">
        <f>ROUND(I162*H162,2)</f>
        <v>0</v>
      </c>
      <c r="BL162" s="14" t="s">
        <v>354</v>
      </c>
      <c r="BM162" s="238" t="s">
        <v>440</v>
      </c>
    </row>
    <row r="163" s="2" customFormat="1" ht="24.15" customHeight="1">
      <c r="A163" s="35"/>
      <c r="B163" s="36"/>
      <c r="C163" s="226" t="s">
        <v>160</v>
      </c>
      <c r="D163" s="226" t="s">
        <v>128</v>
      </c>
      <c r="E163" s="227" t="s">
        <v>441</v>
      </c>
      <c r="F163" s="228" t="s">
        <v>442</v>
      </c>
      <c r="G163" s="229" t="s">
        <v>234</v>
      </c>
      <c r="H163" s="230">
        <v>9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354</v>
      </c>
      <c r="AT163" s="238" t="s">
        <v>128</v>
      </c>
      <c r="AU163" s="238" t="s">
        <v>133</v>
      </c>
      <c r="AY163" s="14" t="s">
        <v>124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133</v>
      </c>
      <c r="BK163" s="239">
        <f>ROUND(I163*H163,2)</f>
        <v>0</v>
      </c>
      <c r="BL163" s="14" t="s">
        <v>354</v>
      </c>
      <c r="BM163" s="238" t="s">
        <v>443</v>
      </c>
    </row>
    <row r="164" s="2" customFormat="1" ht="16.5" customHeight="1">
      <c r="A164" s="35"/>
      <c r="B164" s="36"/>
      <c r="C164" s="240" t="s">
        <v>165</v>
      </c>
      <c r="D164" s="240" t="s">
        <v>188</v>
      </c>
      <c r="E164" s="241" t="s">
        <v>444</v>
      </c>
      <c r="F164" s="242" t="s">
        <v>445</v>
      </c>
      <c r="G164" s="243" t="s">
        <v>234</v>
      </c>
      <c r="H164" s="244">
        <v>9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41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358</v>
      </c>
      <c r="AT164" s="238" t="s">
        <v>188</v>
      </c>
      <c r="AU164" s="238" t="s">
        <v>133</v>
      </c>
      <c r="AY164" s="14" t="s">
        <v>124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133</v>
      </c>
      <c r="BK164" s="239">
        <f>ROUND(I164*H164,2)</f>
        <v>0</v>
      </c>
      <c r="BL164" s="14" t="s">
        <v>354</v>
      </c>
      <c r="BM164" s="238" t="s">
        <v>446</v>
      </c>
    </row>
    <row r="165" s="2" customFormat="1" ht="16.5" customHeight="1">
      <c r="A165" s="35"/>
      <c r="B165" s="36"/>
      <c r="C165" s="226" t="s">
        <v>169</v>
      </c>
      <c r="D165" s="226" t="s">
        <v>128</v>
      </c>
      <c r="E165" s="227" t="s">
        <v>447</v>
      </c>
      <c r="F165" s="228" t="s">
        <v>448</v>
      </c>
      <c r="G165" s="229" t="s">
        <v>234</v>
      </c>
      <c r="H165" s="230">
        <v>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354</v>
      </c>
      <c r="AT165" s="238" t="s">
        <v>128</v>
      </c>
      <c r="AU165" s="238" t="s">
        <v>133</v>
      </c>
      <c r="AY165" s="14" t="s">
        <v>124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133</v>
      </c>
      <c r="BK165" s="239">
        <f>ROUND(I165*H165,2)</f>
        <v>0</v>
      </c>
      <c r="BL165" s="14" t="s">
        <v>354</v>
      </c>
      <c r="BM165" s="238" t="s">
        <v>449</v>
      </c>
    </row>
    <row r="166" s="2" customFormat="1" ht="16.5" customHeight="1">
      <c r="A166" s="35"/>
      <c r="B166" s="36"/>
      <c r="C166" s="240" t="s">
        <v>155</v>
      </c>
      <c r="D166" s="240" t="s">
        <v>188</v>
      </c>
      <c r="E166" s="241" t="s">
        <v>450</v>
      </c>
      <c r="F166" s="242" t="s">
        <v>451</v>
      </c>
      <c r="G166" s="243" t="s">
        <v>234</v>
      </c>
      <c r="H166" s="244">
        <v>2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41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358</v>
      </c>
      <c r="AT166" s="238" t="s">
        <v>188</v>
      </c>
      <c r="AU166" s="238" t="s">
        <v>133</v>
      </c>
      <c r="AY166" s="14" t="s">
        <v>124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133</v>
      </c>
      <c r="BK166" s="239">
        <f>ROUND(I166*H166,2)</f>
        <v>0</v>
      </c>
      <c r="BL166" s="14" t="s">
        <v>354</v>
      </c>
      <c r="BM166" s="238" t="s">
        <v>452</v>
      </c>
    </row>
    <row r="167" s="2" customFormat="1" ht="16.5" customHeight="1">
      <c r="A167" s="35"/>
      <c r="B167" s="36"/>
      <c r="C167" s="240" t="s">
        <v>127</v>
      </c>
      <c r="D167" s="240" t="s">
        <v>188</v>
      </c>
      <c r="E167" s="241" t="s">
        <v>453</v>
      </c>
      <c r="F167" s="242" t="s">
        <v>454</v>
      </c>
      <c r="G167" s="243" t="s">
        <v>234</v>
      </c>
      <c r="H167" s="244">
        <v>2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358</v>
      </c>
      <c r="AT167" s="238" t="s">
        <v>188</v>
      </c>
      <c r="AU167" s="238" t="s">
        <v>133</v>
      </c>
      <c r="AY167" s="14" t="s">
        <v>124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133</v>
      </c>
      <c r="BK167" s="239">
        <f>ROUND(I167*H167,2)</f>
        <v>0</v>
      </c>
      <c r="BL167" s="14" t="s">
        <v>354</v>
      </c>
      <c r="BM167" s="238" t="s">
        <v>455</v>
      </c>
    </row>
    <row r="168" s="2" customFormat="1" ht="16.5" customHeight="1">
      <c r="A168" s="35"/>
      <c r="B168" s="36"/>
      <c r="C168" s="226" t="s">
        <v>137</v>
      </c>
      <c r="D168" s="226" t="s">
        <v>128</v>
      </c>
      <c r="E168" s="227" t="s">
        <v>456</v>
      </c>
      <c r="F168" s="228" t="s">
        <v>457</v>
      </c>
      <c r="G168" s="229" t="s">
        <v>234</v>
      </c>
      <c r="H168" s="230">
        <v>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354</v>
      </c>
      <c r="AT168" s="238" t="s">
        <v>128</v>
      </c>
      <c r="AU168" s="238" t="s">
        <v>133</v>
      </c>
      <c r="AY168" s="14" t="s">
        <v>124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133</v>
      </c>
      <c r="BK168" s="239">
        <f>ROUND(I168*H168,2)</f>
        <v>0</v>
      </c>
      <c r="BL168" s="14" t="s">
        <v>354</v>
      </c>
      <c r="BM168" s="238" t="s">
        <v>458</v>
      </c>
    </row>
    <row r="169" s="2" customFormat="1" ht="16.5" customHeight="1">
      <c r="A169" s="35"/>
      <c r="B169" s="36"/>
      <c r="C169" s="240" t="s">
        <v>141</v>
      </c>
      <c r="D169" s="240" t="s">
        <v>188</v>
      </c>
      <c r="E169" s="241" t="s">
        <v>459</v>
      </c>
      <c r="F169" s="242" t="s">
        <v>460</v>
      </c>
      <c r="G169" s="243" t="s">
        <v>234</v>
      </c>
      <c r="H169" s="244">
        <v>1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358</v>
      </c>
      <c r="AT169" s="238" t="s">
        <v>188</v>
      </c>
      <c r="AU169" s="238" t="s">
        <v>133</v>
      </c>
      <c r="AY169" s="14" t="s">
        <v>124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133</v>
      </c>
      <c r="BK169" s="239">
        <f>ROUND(I169*H169,2)</f>
        <v>0</v>
      </c>
      <c r="BL169" s="14" t="s">
        <v>354</v>
      </c>
      <c r="BM169" s="238" t="s">
        <v>461</v>
      </c>
    </row>
    <row r="170" s="2" customFormat="1" ht="21.75" customHeight="1">
      <c r="A170" s="35"/>
      <c r="B170" s="36"/>
      <c r="C170" s="226" t="s">
        <v>145</v>
      </c>
      <c r="D170" s="226" t="s">
        <v>128</v>
      </c>
      <c r="E170" s="227" t="s">
        <v>462</v>
      </c>
      <c r="F170" s="228" t="s">
        <v>463</v>
      </c>
      <c r="G170" s="229" t="s">
        <v>234</v>
      </c>
      <c r="H170" s="230">
        <v>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354</v>
      </c>
      <c r="AT170" s="238" t="s">
        <v>128</v>
      </c>
      <c r="AU170" s="238" t="s">
        <v>133</v>
      </c>
      <c r="AY170" s="14" t="s">
        <v>124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133</v>
      </c>
      <c r="BK170" s="239">
        <f>ROUND(I170*H170,2)</f>
        <v>0</v>
      </c>
      <c r="BL170" s="14" t="s">
        <v>354</v>
      </c>
      <c r="BM170" s="238" t="s">
        <v>464</v>
      </c>
    </row>
    <row r="171" s="2" customFormat="1" ht="21.75" customHeight="1">
      <c r="A171" s="35"/>
      <c r="B171" s="36"/>
      <c r="C171" s="240" t="s">
        <v>149</v>
      </c>
      <c r="D171" s="240" t="s">
        <v>188</v>
      </c>
      <c r="E171" s="241" t="s">
        <v>465</v>
      </c>
      <c r="F171" s="242" t="s">
        <v>466</v>
      </c>
      <c r="G171" s="243" t="s">
        <v>234</v>
      </c>
      <c r="H171" s="244">
        <v>5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358</v>
      </c>
      <c r="AT171" s="238" t="s">
        <v>188</v>
      </c>
      <c r="AU171" s="238" t="s">
        <v>133</v>
      </c>
      <c r="AY171" s="14" t="s">
        <v>124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133</v>
      </c>
      <c r="BK171" s="239">
        <f>ROUND(I171*H171,2)</f>
        <v>0</v>
      </c>
      <c r="BL171" s="14" t="s">
        <v>354</v>
      </c>
      <c r="BM171" s="238" t="s">
        <v>467</v>
      </c>
    </row>
    <row r="172" s="2" customFormat="1" ht="24.15" customHeight="1">
      <c r="A172" s="35"/>
      <c r="B172" s="36"/>
      <c r="C172" s="226" t="s">
        <v>260</v>
      </c>
      <c r="D172" s="226" t="s">
        <v>128</v>
      </c>
      <c r="E172" s="227" t="s">
        <v>468</v>
      </c>
      <c r="F172" s="228" t="s">
        <v>469</v>
      </c>
      <c r="G172" s="229" t="s">
        <v>234</v>
      </c>
      <c r="H172" s="230">
        <v>8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354</v>
      </c>
      <c r="AT172" s="238" t="s">
        <v>128</v>
      </c>
      <c r="AU172" s="238" t="s">
        <v>133</v>
      </c>
      <c r="AY172" s="14" t="s">
        <v>124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133</v>
      </c>
      <c r="BK172" s="239">
        <f>ROUND(I172*H172,2)</f>
        <v>0</v>
      </c>
      <c r="BL172" s="14" t="s">
        <v>354</v>
      </c>
      <c r="BM172" s="238" t="s">
        <v>470</v>
      </c>
    </row>
    <row r="173" s="2" customFormat="1" ht="16.5" customHeight="1">
      <c r="A173" s="35"/>
      <c r="B173" s="36"/>
      <c r="C173" s="240" t="s">
        <v>471</v>
      </c>
      <c r="D173" s="240" t="s">
        <v>188</v>
      </c>
      <c r="E173" s="241" t="s">
        <v>472</v>
      </c>
      <c r="F173" s="242" t="s">
        <v>473</v>
      </c>
      <c r="G173" s="243" t="s">
        <v>234</v>
      </c>
      <c r="H173" s="244">
        <v>8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358</v>
      </c>
      <c r="AT173" s="238" t="s">
        <v>188</v>
      </c>
      <c r="AU173" s="238" t="s">
        <v>133</v>
      </c>
      <c r="AY173" s="14" t="s">
        <v>124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133</v>
      </c>
      <c r="BK173" s="239">
        <f>ROUND(I173*H173,2)</f>
        <v>0</v>
      </c>
      <c r="BL173" s="14" t="s">
        <v>354</v>
      </c>
      <c r="BM173" s="238" t="s">
        <v>474</v>
      </c>
    </row>
    <row r="174" s="2" customFormat="1" ht="21.75" customHeight="1">
      <c r="A174" s="35"/>
      <c r="B174" s="36"/>
      <c r="C174" s="226" t="s">
        <v>475</v>
      </c>
      <c r="D174" s="226" t="s">
        <v>128</v>
      </c>
      <c r="E174" s="227" t="s">
        <v>476</v>
      </c>
      <c r="F174" s="228" t="s">
        <v>477</v>
      </c>
      <c r="G174" s="229" t="s">
        <v>234</v>
      </c>
      <c r="H174" s="230">
        <v>80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41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354</v>
      </c>
      <c r="AT174" s="238" t="s">
        <v>128</v>
      </c>
      <c r="AU174" s="238" t="s">
        <v>133</v>
      </c>
      <c r="AY174" s="14" t="s">
        <v>124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133</v>
      </c>
      <c r="BK174" s="239">
        <f>ROUND(I174*H174,2)</f>
        <v>0</v>
      </c>
      <c r="BL174" s="14" t="s">
        <v>354</v>
      </c>
      <c r="BM174" s="238" t="s">
        <v>478</v>
      </c>
    </row>
    <row r="175" s="2" customFormat="1" ht="16.5" customHeight="1">
      <c r="A175" s="35"/>
      <c r="B175" s="36"/>
      <c r="C175" s="240" t="s">
        <v>479</v>
      </c>
      <c r="D175" s="240" t="s">
        <v>188</v>
      </c>
      <c r="E175" s="241" t="s">
        <v>480</v>
      </c>
      <c r="F175" s="242" t="s">
        <v>481</v>
      </c>
      <c r="G175" s="243" t="s">
        <v>234</v>
      </c>
      <c r="H175" s="244">
        <v>75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41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358</v>
      </c>
      <c r="AT175" s="238" t="s">
        <v>188</v>
      </c>
      <c r="AU175" s="238" t="s">
        <v>133</v>
      </c>
      <c r="AY175" s="14" t="s">
        <v>124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133</v>
      </c>
      <c r="BK175" s="239">
        <f>ROUND(I175*H175,2)</f>
        <v>0</v>
      </c>
      <c r="BL175" s="14" t="s">
        <v>354</v>
      </c>
      <c r="BM175" s="238" t="s">
        <v>482</v>
      </c>
    </row>
    <row r="176" s="2" customFormat="1" ht="21.75" customHeight="1">
      <c r="A176" s="35"/>
      <c r="B176" s="36"/>
      <c r="C176" s="240" t="s">
        <v>483</v>
      </c>
      <c r="D176" s="240" t="s">
        <v>188</v>
      </c>
      <c r="E176" s="241" t="s">
        <v>484</v>
      </c>
      <c r="F176" s="242" t="s">
        <v>485</v>
      </c>
      <c r="G176" s="243" t="s">
        <v>234</v>
      </c>
      <c r="H176" s="244">
        <v>5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41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358</v>
      </c>
      <c r="AT176" s="238" t="s">
        <v>188</v>
      </c>
      <c r="AU176" s="238" t="s">
        <v>133</v>
      </c>
      <c r="AY176" s="14" t="s">
        <v>124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133</v>
      </c>
      <c r="BK176" s="239">
        <f>ROUND(I176*H176,2)</f>
        <v>0</v>
      </c>
      <c r="BL176" s="14" t="s">
        <v>354</v>
      </c>
      <c r="BM176" s="238" t="s">
        <v>486</v>
      </c>
    </row>
    <row r="177" s="2" customFormat="1" ht="24.15" customHeight="1">
      <c r="A177" s="35"/>
      <c r="B177" s="36"/>
      <c r="C177" s="226" t="s">
        <v>487</v>
      </c>
      <c r="D177" s="226" t="s">
        <v>128</v>
      </c>
      <c r="E177" s="227" t="s">
        <v>488</v>
      </c>
      <c r="F177" s="228" t="s">
        <v>489</v>
      </c>
      <c r="G177" s="229" t="s">
        <v>234</v>
      </c>
      <c r="H177" s="230">
        <v>2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41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354</v>
      </c>
      <c r="AT177" s="238" t="s">
        <v>128</v>
      </c>
      <c r="AU177" s="238" t="s">
        <v>133</v>
      </c>
      <c r="AY177" s="14" t="s">
        <v>124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133</v>
      </c>
      <c r="BK177" s="239">
        <f>ROUND(I177*H177,2)</f>
        <v>0</v>
      </c>
      <c r="BL177" s="14" t="s">
        <v>354</v>
      </c>
      <c r="BM177" s="238" t="s">
        <v>490</v>
      </c>
    </row>
    <row r="178" s="2" customFormat="1" ht="16.5" customHeight="1">
      <c r="A178" s="35"/>
      <c r="B178" s="36"/>
      <c r="C178" s="240" t="s">
        <v>491</v>
      </c>
      <c r="D178" s="240" t="s">
        <v>188</v>
      </c>
      <c r="E178" s="241" t="s">
        <v>492</v>
      </c>
      <c r="F178" s="242" t="s">
        <v>493</v>
      </c>
      <c r="G178" s="243" t="s">
        <v>234</v>
      </c>
      <c r="H178" s="244">
        <v>2</v>
      </c>
      <c r="I178" s="245"/>
      <c r="J178" s="246">
        <f>ROUND(I178*H178,2)</f>
        <v>0</v>
      </c>
      <c r="K178" s="247"/>
      <c r="L178" s="248"/>
      <c r="M178" s="249" t="s">
        <v>1</v>
      </c>
      <c r="N178" s="250" t="s">
        <v>41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358</v>
      </c>
      <c r="AT178" s="238" t="s">
        <v>188</v>
      </c>
      <c r="AU178" s="238" t="s">
        <v>133</v>
      </c>
      <c r="AY178" s="14" t="s">
        <v>124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133</v>
      </c>
      <c r="BK178" s="239">
        <f>ROUND(I178*H178,2)</f>
        <v>0</v>
      </c>
      <c r="BL178" s="14" t="s">
        <v>354</v>
      </c>
      <c r="BM178" s="238" t="s">
        <v>494</v>
      </c>
    </row>
    <row r="179" s="2" customFormat="1" ht="16.5" customHeight="1">
      <c r="A179" s="35"/>
      <c r="B179" s="36"/>
      <c r="C179" s="226" t="s">
        <v>240</v>
      </c>
      <c r="D179" s="226" t="s">
        <v>128</v>
      </c>
      <c r="E179" s="227" t="s">
        <v>495</v>
      </c>
      <c r="F179" s="228" t="s">
        <v>496</v>
      </c>
      <c r="G179" s="229" t="s">
        <v>234</v>
      </c>
      <c r="H179" s="230">
        <v>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41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354</v>
      </c>
      <c r="AT179" s="238" t="s">
        <v>128</v>
      </c>
      <c r="AU179" s="238" t="s">
        <v>133</v>
      </c>
      <c r="AY179" s="14" t="s">
        <v>124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133</v>
      </c>
      <c r="BK179" s="239">
        <f>ROUND(I179*H179,2)</f>
        <v>0</v>
      </c>
      <c r="BL179" s="14" t="s">
        <v>354</v>
      </c>
      <c r="BM179" s="238" t="s">
        <v>497</v>
      </c>
    </row>
    <row r="180" s="2" customFormat="1" ht="16.5" customHeight="1">
      <c r="A180" s="35"/>
      <c r="B180" s="36"/>
      <c r="C180" s="240" t="s">
        <v>498</v>
      </c>
      <c r="D180" s="240" t="s">
        <v>188</v>
      </c>
      <c r="E180" s="241" t="s">
        <v>499</v>
      </c>
      <c r="F180" s="242" t="s">
        <v>500</v>
      </c>
      <c r="G180" s="243" t="s">
        <v>409</v>
      </c>
      <c r="H180" s="244">
        <v>1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41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358</v>
      </c>
      <c r="AT180" s="238" t="s">
        <v>188</v>
      </c>
      <c r="AU180" s="238" t="s">
        <v>133</v>
      </c>
      <c r="AY180" s="14" t="s">
        <v>124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133</v>
      </c>
      <c r="BK180" s="239">
        <f>ROUND(I180*H180,2)</f>
        <v>0</v>
      </c>
      <c r="BL180" s="14" t="s">
        <v>354</v>
      </c>
      <c r="BM180" s="238" t="s">
        <v>501</v>
      </c>
    </row>
    <row r="181" s="2" customFormat="1" ht="24.15" customHeight="1">
      <c r="A181" s="35"/>
      <c r="B181" s="36"/>
      <c r="C181" s="226" t="s">
        <v>502</v>
      </c>
      <c r="D181" s="226" t="s">
        <v>128</v>
      </c>
      <c r="E181" s="227" t="s">
        <v>503</v>
      </c>
      <c r="F181" s="228" t="s">
        <v>504</v>
      </c>
      <c r="G181" s="229" t="s">
        <v>234</v>
      </c>
      <c r="H181" s="230">
        <v>5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41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354</v>
      </c>
      <c r="AT181" s="238" t="s">
        <v>128</v>
      </c>
      <c r="AU181" s="238" t="s">
        <v>133</v>
      </c>
      <c r="AY181" s="14" t="s">
        <v>124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133</v>
      </c>
      <c r="BK181" s="239">
        <f>ROUND(I181*H181,2)</f>
        <v>0</v>
      </c>
      <c r="BL181" s="14" t="s">
        <v>354</v>
      </c>
      <c r="BM181" s="238" t="s">
        <v>505</v>
      </c>
    </row>
    <row r="182" s="2" customFormat="1" ht="16.5" customHeight="1">
      <c r="A182" s="35"/>
      <c r="B182" s="36"/>
      <c r="C182" s="240" t="s">
        <v>506</v>
      </c>
      <c r="D182" s="240" t="s">
        <v>188</v>
      </c>
      <c r="E182" s="241" t="s">
        <v>507</v>
      </c>
      <c r="F182" s="242" t="s">
        <v>508</v>
      </c>
      <c r="G182" s="243" t="s">
        <v>409</v>
      </c>
      <c r="H182" s="244">
        <v>5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41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358</v>
      </c>
      <c r="AT182" s="238" t="s">
        <v>188</v>
      </c>
      <c r="AU182" s="238" t="s">
        <v>133</v>
      </c>
      <c r="AY182" s="14" t="s">
        <v>124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133</v>
      </c>
      <c r="BK182" s="239">
        <f>ROUND(I182*H182,2)</f>
        <v>0</v>
      </c>
      <c r="BL182" s="14" t="s">
        <v>354</v>
      </c>
      <c r="BM182" s="238" t="s">
        <v>509</v>
      </c>
    </row>
    <row r="183" s="2" customFormat="1" ht="24.15" customHeight="1">
      <c r="A183" s="35"/>
      <c r="B183" s="36"/>
      <c r="C183" s="226" t="s">
        <v>510</v>
      </c>
      <c r="D183" s="226" t="s">
        <v>128</v>
      </c>
      <c r="E183" s="227" t="s">
        <v>511</v>
      </c>
      <c r="F183" s="228" t="s">
        <v>512</v>
      </c>
      <c r="G183" s="229" t="s">
        <v>184</v>
      </c>
      <c r="H183" s="230">
        <v>180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41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354</v>
      </c>
      <c r="AT183" s="238" t="s">
        <v>128</v>
      </c>
      <c r="AU183" s="238" t="s">
        <v>133</v>
      </c>
      <c r="AY183" s="14" t="s">
        <v>124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133</v>
      </c>
      <c r="BK183" s="239">
        <f>ROUND(I183*H183,2)</f>
        <v>0</v>
      </c>
      <c r="BL183" s="14" t="s">
        <v>354</v>
      </c>
      <c r="BM183" s="238" t="s">
        <v>513</v>
      </c>
    </row>
    <row r="184" s="2" customFormat="1" ht="16.5" customHeight="1">
      <c r="A184" s="35"/>
      <c r="B184" s="36"/>
      <c r="C184" s="240" t="s">
        <v>514</v>
      </c>
      <c r="D184" s="240" t="s">
        <v>188</v>
      </c>
      <c r="E184" s="241" t="s">
        <v>515</v>
      </c>
      <c r="F184" s="242" t="s">
        <v>516</v>
      </c>
      <c r="G184" s="243" t="s">
        <v>184</v>
      </c>
      <c r="H184" s="244">
        <v>120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41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358</v>
      </c>
      <c r="AT184" s="238" t="s">
        <v>188</v>
      </c>
      <c r="AU184" s="238" t="s">
        <v>133</v>
      </c>
      <c r="AY184" s="14" t="s">
        <v>124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133</v>
      </c>
      <c r="BK184" s="239">
        <f>ROUND(I184*H184,2)</f>
        <v>0</v>
      </c>
      <c r="BL184" s="14" t="s">
        <v>354</v>
      </c>
      <c r="BM184" s="238" t="s">
        <v>517</v>
      </c>
    </row>
    <row r="185" s="2" customFormat="1" ht="16.5" customHeight="1">
      <c r="A185" s="35"/>
      <c r="B185" s="36"/>
      <c r="C185" s="240" t="s">
        <v>518</v>
      </c>
      <c r="D185" s="240" t="s">
        <v>188</v>
      </c>
      <c r="E185" s="241" t="s">
        <v>519</v>
      </c>
      <c r="F185" s="242" t="s">
        <v>520</v>
      </c>
      <c r="G185" s="243" t="s">
        <v>184</v>
      </c>
      <c r="H185" s="244">
        <v>60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41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358</v>
      </c>
      <c r="AT185" s="238" t="s">
        <v>188</v>
      </c>
      <c r="AU185" s="238" t="s">
        <v>133</v>
      </c>
      <c r="AY185" s="14" t="s">
        <v>124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133</v>
      </c>
      <c r="BK185" s="239">
        <f>ROUND(I185*H185,2)</f>
        <v>0</v>
      </c>
      <c r="BL185" s="14" t="s">
        <v>354</v>
      </c>
      <c r="BM185" s="238" t="s">
        <v>521</v>
      </c>
    </row>
    <row r="186" s="2" customFormat="1" ht="33" customHeight="1">
      <c r="A186" s="35"/>
      <c r="B186" s="36"/>
      <c r="C186" s="226" t="s">
        <v>522</v>
      </c>
      <c r="D186" s="226" t="s">
        <v>128</v>
      </c>
      <c r="E186" s="227" t="s">
        <v>523</v>
      </c>
      <c r="F186" s="228" t="s">
        <v>524</v>
      </c>
      <c r="G186" s="229" t="s">
        <v>234</v>
      </c>
      <c r="H186" s="230">
        <v>4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41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354</v>
      </c>
      <c r="AT186" s="238" t="s">
        <v>128</v>
      </c>
      <c r="AU186" s="238" t="s">
        <v>133</v>
      </c>
      <c r="AY186" s="14" t="s">
        <v>124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133</v>
      </c>
      <c r="BK186" s="239">
        <f>ROUND(I186*H186,2)</f>
        <v>0</v>
      </c>
      <c r="BL186" s="14" t="s">
        <v>354</v>
      </c>
      <c r="BM186" s="238" t="s">
        <v>525</v>
      </c>
    </row>
    <row r="187" s="2" customFormat="1" ht="24.15" customHeight="1">
      <c r="A187" s="35"/>
      <c r="B187" s="36"/>
      <c r="C187" s="240" t="s">
        <v>526</v>
      </c>
      <c r="D187" s="240" t="s">
        <v>188</v>
      </c>
      <c r="E187" s="241" t="s">
        <v>527</v>
      </c>
      <c r="F187" s="242" t="s">
        <v>528</v>
      </c>
      <c r="G187" s="243" t="s">
        <v>184</v>
      </c>
      <c r="H187" s="244">
        <v>4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41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358</v>
      </c>
      <c r="AT187" s="238" t="s">
        <v>188</v>
      </c>
      <c r="AU187" s="238" t="s">
        <v>133</v>
      </c>
      <c r="AY187" s="14" t="s">
        <v>124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133</v>
      </c>
      <c r="BK187" s="239">
        <f>ROUND(I187*H187,2)</f>
        <v>0</v>
      </c>
      <c r="BL187" s="14" t="s">
        <v>354</v>
      </c>
      <c r="BM187" s="238" t="s">
        <v>529</v>
      </c>
    </row>
    <row r="188" s="2" customFormat="1" ht="16.5" customHeight="1">
      <c r="A188" s="35"/>
      <c r="B188" s="36"/>
      <c r="C188" s="226" t="s">
        <v>530</v>
      </c>
      <c r="D188" s="226" t="s">
        <v>128</v>
      </c>
      <c r="E188" s="227" t="s">
        <v>531</v>
      </c>
      <c r="F188" s="228" t="s">
        <v>532</v>
      </c>
      <c r="G188" s="229" t="s">
        <v>184</v>
      </c>
      <c r="H188" s="230">
        <v>170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41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354</v>
      </c>
      <c r="AT188" s="238" t="s">
        <v>128</v>
      </c>
      <c r="AU188" s="238" t="s">
        <v>133</v>
      </c>
      <c r="AY188" s="14" t="s">
        <v>124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133</v>
      </c>
      <c r="BK188" s="239">
        <f>ROUND(I188*H188,2)</f>
        <v>0</v>
      </c>
      <c r="BL188" s="14" t="s">
        <v>354</v>
      </c>
      <c r="BM188" s="238" t="s">
        <v>533</v>
      </c>
    </row>
    <row r="189" s="2" customFormat="1" ht="16.5" customHeight="1">
      <c r="A189" s="35"/>
      <c r="B189" s="36"/>
      <c r="C189" s="240" t="s">
        <v>354</v>
      </c>
      <c r="D189" s="240" t="s">
        <v>188</v>
      </c>
      <c r="E189" s="241" t="s">
        <v>534</v>
      </c>
      <c r="F189" s="242" t="s">
        <v>535</v>
      </c>
      <c r="G189" s="243" t="s">
        <v>184</v>
      </c>
      <c r="H189" s="244">
        <v>178.5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41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358</v>
      </c>
      <c r="AT189" s="238" t="s">
        <v>188</v>
      </c>
      <c r="AU189" s="238" t="s">
        <v>133</v>
      </c>
      <c r="AY189" s="14" t="s">
        <v>124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133</v>
      </c>
      <c r="BK189" s="239">
        <f>ROUND(I189*H189,2)</f>
        <v>0</v>
      </c>
      <c r="BL189" s="14" t="s">
        <v>354</v>
      </c>
      <c r="BM189" s="238" t="s">
        <v>536</v>
      </c>
    </row>
    <row r="190" s="2" customFormat="1" ht="16.5" customHeight="1">
      <c r="A190" s="35"/>
      <c r="B190" s="36"/>
      <c r="C190" s="226" t="s">
        <v>537</v>
      </c>
      <c r="D190" s="226" t="s">
        <v>128</v>
      </c>
      <c r="E190" s="227" t="s">
        <v>538</v>
      </c>
      <c r="F190" s="228" t="s">
        <v>539</v>
      </c>
      <c r="G190" s="229" t="s">
        <v>184</v>
      </c>
      <c r="H190" s="230">
        <v>210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41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354</v>
      </c>
      <c r="AT190" s="238" t="s">
        <v>128</v>
      </c>
      <c r="AU190" s="238" t="s">
        <v>133</v>
      </c>
      <c r="AY190" s="14" t="s">
        <v>124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133</v>
      </c>
      <c r="BK190" s="239">
        <f>ROUND(I190*H190,2)</f>
        <v>0</v>
      </c>
      <c r="BL190" s="14" t="s">
        <v>354</v>
      </c>
      <c r="BM190" s="238" t="s">
        <v>540</v>
      </c>
    </row>
    <row r="191" s="2" customFormat="1" ht="16.5" customHeight="1">
      <c r="A191" s="35"/>
      <c r="B191" s="36"/>
      <c r="C191" s="240" t="s">
        <v>541</v>
      </c>
      <c r="D191" s="240" t="s">
        <v>188</v>
      </c>
      <c r="E191" s="241" t="s">
        <v>542</v>
      </c>
      <c r="F191" s="242" t="s">
        <v>543</v>
      </c>
      <c r="G191" s="243" t="s">
        <v>184</v>
      </c>
      <c r="H191" s="244">
        <v>234.83600000000001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41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358</v>
      </c>
      <c r="AT191" s="238" t="s">
        <v>188</v>
      </c>
      <c r="AU191" s="238" t="s">
        <v>133</v>
      </c>
      <c r="AY191" s="14" t="s">
        <v>124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133</v>
      </c>
      <c r="BK191" s="239">
        <f>ROUND(I191*H191,2)</f>
        <v>0</v>
      </c>
      <c r="BL191" s="14" t="s">
        <v>354</v>
      </c>
      <c r="BM191" s="238" t="s">
        <v>544</v>
      </c>
    </row>
    <row r="192" s="2" customFormat="1" ht="24.15" customHeight="1">
      <c r="A192" s="35"/>
      <c r="B192" s="36"/>
      <c r="C192" s="226" t="s">
        <v>545</v>
      </c>
      <c r="D192" s="226" t="s">
        <v>128</v>
      </c>
      <c r="E192" s="227" t="s">
        <v>546</v>
      </c>
      <c r="F192" s="228" t="s">
        <v>547</v>
      </c>
      <c r="G192" s="229" t="s">
        <v>184</v>
      </c>
      <c r="H192" s="230">
        <v>120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41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354</v>
      </c>
      <c r="AT192" s="238" t="s">
        <v>128</v>
      </c>
      <c r="AU192" s="238" t="s">
        <v>133</v>
      </c>
      <c r="AY192" s="14" t="s">
        <v>124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133</v>
      </c>
      <c r="BK192" s="239">
        <f>ROUND(I192*H192,2)</f>
        <v>0</v>
      </c>
      <c r="BL192" s="14" t="s">
        <v>354</v>
      </c>
      <c r="BM192" s="238" t="s">
        <v>548</v>
      </c>
    </row>
    <row r="193" s="2" customFormat="1" ht="16.5" customHeight="1">
      <c r="A193" s="35"/>
      <c r="B193" s="36"/>
      <c r="C193" s="240" t="s">
        <v>549</v>
      </c>
      <c r="D193" s="240" t="s">
        <v>188</v>
      </c>
      <c r="E193" s="241" t="s">
        <v>550</v>
      </c>
      <c r="F193" s="242" t="s">
        <v>551</v>
      </c>
      <c r="G193" s="243" t="s">
        <v>184</v>
      </c>
      <c r="H193" s="244">
        <v>138.59999999999999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41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358</v>
      </c>
      <c r="AT193" s="238" t="s">
        <v>188</v>
      </c>
      <c r="AU193" s="238" t="s">
        <v>133</v>
      </c>
      <c r="AY193" s="14" t="s">
        <v>124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133</v>
      </c>
      <c r="BK193" s="239">
        <f>ROUND(I193*H193,2)</f>
        <v>0</v>
      </c>
      <c r="BL193" s="14" t="s">
        <v>354</v>
      </c>
      <c r="BM193" s="238" t="s">
        <v>552</v>
      </c>
    </row>
    <row r="194" s="2" customFormat="1" ht="24.15" customHeight="1">
      <c r="A194" s="35"/>
      <c r="B194" s="36"/>
      <c r="C194" s="226" t="s">
        <v>553</v>
      </c>
      <c r="D194" s="226" t="s">
        <v>128</v>
      </c>
      <c r="E194" s="227" t="s">
        <v>554</v>
      </c>
      <c r="F194" s="228" t="s">
        <v>555</v>
      </c>
      <c r="G194" s="229" t="s">
        <v>184</v>
      </c>
      <c r="H194" s="230">
        <v>650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41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354</v>
      </c>
      <c r="AT194" s="238" t="s">
        <v>128</v>
      </c>
      <c r="AU194" s="238" t="s">
        <v>133</v>
      </c>
      <c r="AY194" s="14" t="s">
        <v>124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133</v>
      </c>
      <c r="BK194" s="239">
        <f>ROUND(I194*H194,2)</f>
        <v>0</v>
      </c>
      <c r="BL194" s="14" t="s">
        <v>354</v>
      </c>
      <c r="BM194" s="238" t="s">
        <v>556</v>
      </c>
    </row>
    <row r="195" s="2" customFormat="1" ht="16.5" customHeight="1">
      <c r="A195" s="35"/>
      <c r="B195" s="36"/>
      <c r="C195" s="240" t="s">
        <v>557</v>
      </c>
      <c r="D195" s="240" t="s">
        <v>188</v>
      </c>
      <c r="E195" s="241" t="s">
        <v>558</v>
      </c>
      <c r="F195" s="242" t="s">
        <v>559</v>
      </c>
      <c r="G195" s="243" t="s">
        <v>184</v>
      </c>
      <c r="H195" s="244">
        <v>542.36000000000001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41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358</v>
      </c>
      <c r="AT195" s="238" t="s">
        <v>188</v>
      </c>
      <c r="AU195" s="238" t="s">
        <v>133</v>
      </c>
      <c r="AY195" s="14" t="s">
        <v>124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133</v>
      </c>
      <c r="BK195" s="239">
        <f>ROUND(I195*H195,2)</f>
        <v>0</v>
      </c>
      <c r="BL195" s="14" t="s">
        <v>354</v>
      </c>
      <c r="BM195" s="238" t="s">
        <v>560</v>
      </c>
    </row>
    <row r="196" s="2" customFormat="1" ht="16.5" customHeight="1">
      <c r="A196" s="35"/>
      <c r="B196" s="36"/>
      <c r="C196" s="240" t="s">
        <v>561</v>
      </c>
      <c r="D196" s="240" t="s">
        <v>188</v>
      </c>
      <c r="E196" s="241" t="s">
        <v>562</v>
      </c>
      <c r="F196" s="242" t="s">
        <v>563</v>
      </c>
      <c r="G196" s="243" t="s">
        <v>184</v>
      </c>
      <c r="H196" s="244">
        <v>185.74000000000001</v>
      </c>
      <c r="I196" s="245"/>
      <c r="J196" s="246">
        <f>ROUND(I196*H196,2)</f>
        <v>0</v>
      </c>
      <c r="K196" s="247"/>
      <c r="L196" s="248"/>
      <c r="M196" s="249" t="s">
        <v>1</v>
      </c>
      <c r="N196" s="250" t="s">
        <v>41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358</v>
      </c>
      <c r="AT196" s="238" t="s">
        <v>188</v>
      </c>
      <c r="AU196" s="238" t="s">
        <v>133</v>
      </c>
      <c r="AY196" s="14" t="s">
        <v>124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133</v>
      </c>
      <c r="BK196" s="239">
        <f>ROUND(I196*H196,2)</f>
        <v>0</v>
      </c>
      <c r="BL196" s="14" t="s">
        <v>354</v>
      </c>
      <c r="BM196" s="238" t="s">
        <v>564</v>
      </c>
    </row>
    <row r="197" s="2" customFormat="1" ht="16.5" customHeight="1">
      <c r="A197" s="35"/>
      <c r="B197" s="36"/>
      <c r="C197" s="226" t="s">
        <v>565</v>
      </c>
      <c r="D197" s="226" t="s">
        <v>128</v>
      </c>
      <c r="E197" s="227" t="s">
        <v>566</v>
      </c>
      <c r="F197" s="228" t="s">
        <v>567</v>
      </c>
      <c r="G197" s="229" t="s">
        <v>184</v>
      </c>
      <c r="H197" s="230">
        <v>110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41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354</v>
      </c>
      <c r="AT197" s="238" t="s">
        <v>128</v>
      </c>
      <c r="AU197" s="238" t="s">
        <v>133</v>
      </c>
      <c r="AY197" s="14" t="s">
        <v>124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133</v>
      </c>
      <c r="BK197" s="239">
        <f>ROUND(I197*H197,2)</f>
        <v>0</v>
      </c>
      <c r="BL197" s="14" t="s">
        <v>354</v>
      </c>
      <c r="BM197" s="238" t="s">
        <v>568</v>
      </c>
    </row>
    <row r="198" s="2" customFormat="1" ht="16.5" customHeight="1">
      <c r="A198" s="35"/>
      <c r="B198" s="36"/>
      <c r="C198" s="240" t="s">
        <v>569</v>
      </c>
      <c r="D198" s="240" t="s">
        <v>188</v>
      </c>
      <c r="E198" s="241" t="s">
        <v>570</v>
      </c>
      <c r="F198" s="242" t="s">
        <v>571</v>
      </c>
      <c r="G198" s="243" t="s">
        <v>184</v>
      </c>
      <c r="H198" s="244">
        <v>118</v>
      </c>
      <c r="I198" s="245"/>
      <c r="J198" s="246">
        <f>ROUND(I198*H198,2)</f>
        <v>0</v>
      </c>
      <c r="K198" s="247"/>
      <c r="L198" s="248"/>
      <c r="M198" s="249" t="s">
        <v>1</v>
      </c>
      <c r="N198" s="250" t="s">
        <v>41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358</v>
      </c>
      <c r="AT198" s="238" t="s">
        <v>188</v>
      </c>
      <c r="AU198" s="238" t="s">
        <v>133</v>
      </c>
      <c r="AY198" s="14" t="s">
        <v>124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133</v>
      </c>
      <c r="BK198" s="239">
        <f>ROUND(I198*H198,2)</f>
        <v>0</v>
      </c>
      <c r="BL198" s="14" t="s">
        <v>354</v>
      </c>
      <c r="BM198" s="238" t="s">
        <v>572</v>
      </c>
    </row>
    <row r="199" s="2" customFormat="1" ht="24.15" customHeight="1">
      <c r="A199" s="35"/>
      <c r="B199" s="36"/>
      <c r="C199" s="226" t="s">
        <v>573</v>
      </c>
      <c r="D199" s="226" t="s">
        <v>128</v>
      </c>
      <c r="E199" s="227" t="s">
        <v>574</v>
      </c>
      <c r="F199" s="228" t="s">
        <v>575</v>
      </c>
      <c r="G199" s="229" t="s">
        <v>184</v>
      </c>
      <c r="H199" s="230">
        <v>35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41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354</v>
      </c>
      <c r="AT199" s="238" t="s">
        <v>128</v>
      </c>
      <c r="AU199" s="238" t="s">
        <v>133</v>
      </c>
      <c r="AY199" s="14" t="s">
        <v>124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133</v>
      </c>
      <c r="BK199" s="239">
        <f>ROUND(I199*H199,2)</f>
        <v>0</v>
      </c>
      <c r="BL199" s="14" t="s">
        <v>354</v>
      </c>
      <c r="BM199" s="238" t="s">
        <v>576</v>
      </c>
    </row>
    <row r="200" s="2" customFormat="1" ht="16.5" customHeight="1">
      <c r="A200" s="35"/>
      <c r="B200" s="36"/>
      <c r="C200" s="240" t="s">
        <v>577</v>
      </c>
      <c r="D200" s="240" t="s">
        <v>188</v>
      </c>
      <c r="E200" s="241" t="s">
        <v>578</v>
      </c>
      <c r="F200" s="242" t="s">
        <v>579</v>
      </c>
      <c r="G200" s="243" t="s">
        <v>184</v>
      </c>
      <c r="H200" s="244">
        <v>36.75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41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358</v>
      </c>
      <c r="AT200" s="238" t="s">
        <v>188</v>
      </c>
      <c r="AU200" s="238" t="s">
        <v>133</v>
      </c>
      <c r="AY200" s="14" t="s">
        <v>124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133</v>
      </c>
      <c r="BK200" s="239">
        <f>ROUND(I200*H200,2)</f>
        <v>0</v>
      </c>
      <c r="BL200" s="14" t="s">
        <v>354</v>
      </c>
      <c r="BM200" s="238" t="s">
        <v>580</v>
      </c>
    </row>
    <row r="201" s="2" customFormat="1" ht="16.5" customHeight="1">
      <c r="A201" s="35"/>
      <c r="B201" s="36"/>
      <c r="C201" s="226" t="s">
        <v>581</v>
      </c>
      <c r="D201" s="226" t="s">
        <v>128</v>
      </c>
      <c r="E201" s="227" t="s">
        <v>582</v>
      </c>
      <c r="F201" s="228" t="s">
        <v>583</v>
      </c>
      <c r="G201" s="229" t="s">
        <v>584</v>
      </c>
      <c r="H201" s="256"/>
      <c r="I201" s="231"/>
      <c r="J201" s="232">
        <f>ROUND(I201*H201,2)</f>
        <v>0</v>
      </c>
      <c r="K201" s="233"/>
      <c r="L201" s="41"/>
      <c r="M201" s="234" t="s">
        <v>1</v>
      </c>
      <c r="N201" s="235" t="s">
        <v>41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354</v>
      </c>
      <c r="AT201" s="238" t="s">
        <v>128</v>
      </c>
      <c r="AU201" s="238" t="s">
        <v>133</v>
      </c>
      <c r="AY201" s="14" t="s">
        <v>124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133</v>
      </c>
      <c r="BK201" s="239">
        <f>ROUND(I201*H201,2)</f>
        <v>0</v>
      </c>
      <c r="BL201" s="14" t="s">
        <v>354</v>
      </c>
      <c r="BM201" s="238" t="s">
        <v>585</v>
      </c>
    </row>
    <row r="202" s="2" customFormat="1" ht="16.5" customHeight="1">
      <c r="A202" s="35"/>
      <c r="B202" s="36"/>
      <c r="C202" s="226" t="s">
        <v>586</v>
      </c>
      <c r="D202" s="226" t="s">
        <v>128</v>
      </c>
      <c r="E202" s="227" t="s">
        <v>587</v>
      </c>
      <c r="F202" s="228" t="s">
        <v>588</v>
      </c>
      <c r="G202" s="229" t="s">
        <v>584</v>
      </c>
      <c r="H202" s="256"/>
      <c r="I202" s="231"/>
      <c r="J202" s="232">
        <f>ROUND(I202*H202,2)</f>
        <v>0</v>
      </c>
      <c r="K202" s="233"/>
      <c r="L202" s="41"/>
      <c r="M202" s="234" t="s">
        <v>1</v>
      </c>
      <c r="N202" s="235" t="s">
        <v>41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354</v>
      </c>
      <c r="AT202" s="238" t="s">
        <v>128</v>
      </c>
      <c r="AU202" s="238" t="s">
        <v>133</v>
      </c>
      <c r="AY202" s="14" t="s">
        <v>124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133</v>
      </c>
      <c r="BK202" s="239">
        <f>ROUND(I202*H202,2)</f>
        <v>0</v>
      </c>
      <c r="BL202" s="14" t="s">
        <v>354</v>
      </c>
      <c r="BM202" s="238" t="s">
        <v>589</v>
      </c>
    </row>
    <row r="203" s="2" customFormat="1" ht="16.5" customHeight="1">
      <c r="A203" s="35"/>
      <c r="B203" s="36"/>
      <c r="C203" s="226" t="s">
        <v>590</v>
      </c>
      <c r="D203" s="226" t="s">
        <v>128</v>
      </c>
      <c r="E203" s="227" t="s">
        <v>591</v>
      </c>
      <c r="F203" s="228" t="s">
        <v>592</v>
      </c>
      <c r="G203" s="229" t="s">
        <v>584</v>
      </c>
      <c r="H203" s="256"/>
      <c r="I203" s="231"/>
      <c r="J203" s="232">
        <f>ROUND(I203*H203,2)</f>
        <v>0</v>
      </c>
      <c r="K203" s="233"/>
      <c r="L203" s="41"/>
      <c r="M203" s="234" t="s">
        <v>1</v>
      </c>
      <c r="N203" s="235" t="s">
        <v>41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354</v>
      </c>
      <c r="AT203" s="238" t="s">
        <v>128</v>
      </c>
      <c r="AU203" s="238" t="s">
        <v>133</v>
      </c>
      <c r="AY203" s="14" t="s">
        <v>124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133</v>
      </c>
      <c r="BK203" s="239">
        <f>ROUND(I203*H203,2)</f>
        <v>0</v>
      </c>
      <c r="BL203" s="14" t="s">
        <v>354</v>
      </c>
      <c r="BM203" s="238" t="s">
        <v>593</v>
      </c>
    </row>
    <row r="204" s="12" customFormat="1" ht="25.92" customHeight="1">
      <c r="A204" s="12"/>
      <c r="B204" s="210"/>
      <c r="C204" s="211"/>
      <c r="D204" s="212" t="s">
        <v>74</v>
      </c>
      <c r="E204" s="213" t="s">
        <v>594</v>
      </c>
      <c r="F204" s="213" t="s">
        <v>595</v>
      </c>
      <c r="G204" s="211"/>
      <c r="H204" s="211"/>
      <c r="I204" s="214"/>
      <c r="J204" s="215">
        <f>BK204</f>
        <v>0</v>
      </c>
      <c r="K204" s="211"/>
      <c r="L204" s="216"/>
      <c r="M204" s="217"/>
      <c r="N204" s="218"/>
      <c r="O204" s="218"/>
      <c r="P204" s="219">
        <f>SUM(P205:P208)</f>
        <v>0</v>
      </c>
      <c r="Q204" s="218"/>
      <c r="R204" s="219">
        <f>SUM(R205:R208)</f>
        <v>0</v>
      </c>
      <c r="S204" s="218"/>
      <c r="T204" s="220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132</v>
      </c>
      <c r="AT204" s="222" t="s">
        <v>74</v>
      </c>
      <c r="AU204" s="222" t="s">
        <v>75</v>
      </c>
      <c r="AY204" s="221" t="s">
        <v>124</v>
      </c>
      <c r="BK204" s="223">
        <f>SUM(BK205:BK208)</f>
        <v>0</v>
      </c>
    </row>
    <row r="205" s="2" customFormat="1" ht="16.5" customHeight="1">
      <c r="A205" s="35"/>
      <c r="B205" s="36"/>
      <c r="C205" s="226" t="s">
        <v>596</v>
      </c>
      <c r="D205" s="226" t="s">
        <v>128</v>
      </c>
      <c r="E205" s="227" t="s">
        <v>597</v>
      </c>
      <c r="F205" s="228" t="s">
        <v>598</v>
      </c>
      <c r="G205" s="229" t="s">
        <v>599</v>
      </c>
      <c r="H205" s="230">
        <v>45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41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600</v>
      </c>
      <c r="AT205" s="238" t="s">
        <v>128</v>
      </c>
      <c r="AU205" s="238" t="s">
        <v>83</v>
      </c>
      <c r="AY205" s="14" t="s">
        <v>124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133</v>
      </c>
      <c r="BK205" s="239">
        <f>ROUND(I205*H205,2)</f>
        <v>0</v>
      </c>
      <c r="BL205" s="14" t="s">
        <v>600</v>
      </c>
      <c r="BM205" s="238" t="s">
        <v>601</v>
      </c>
    </row>
    <row r="206" s="2" customFormat="1" ht="16.5" customHeight="1">
      <c r="A206" s="35"/>
      <c r="B206" s="36"/>
      <c r="C206" s="226" t="s">
        <v>602</v>
      </c>
      <c r="D206" s="226" t="s">
        <v>128</v>
      </c>
      <c r="E206" s="227" t="s">
        <v>603</v>
      </c>
      <c r="F206" s="228" t="s">
        <v>604</v>
      </c>
      <c r="G206" s="229" t="s">
        <v>599</v>
      </c>
      <c r="H206" s="230">
        <v>30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41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600</v>
      </c>
      <c r="AT206" s="238" t="s">
        <v>128</v>
      </c>
      <c r="AU206" s="238" t="s">
        <v>83</v>
      </c>
      <c r="AY206" s="14" t="s">
        <v>124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133</v>
      </c>
      <c r="BK206" s="239">
        <f>ROUND(I206*H206,2)</f>
        <v>0</v>
      </c>
      <c r="BL206" s="14" t="s">
        <v>600</v>
      </c>
      <c r="BM206" s="238" t="s">
        <v>605</v>
      </c>
    </row>
    <row r="207" s="2" customFormat="1" ht="16.5" customHeight="1">
      <c r="A207" s="35"/>
      <c r="B207" s="36"/>
      <c r="C207" s="226" t="s">
        <v>606</v>
      </c>
      <c r="D207" s="226" t="s">
        <v>128</v>
      </c>
      <c r="E207" s="227" t="s">
        <v>607</v>
      </c>
      <c r="F207" s="228" t="s">
        <v>608</v>
      </c>
      <c r="G207" s="229" t="s">
        <v>599</v>
      </c>
      <c r="H207" s="230">
        <v>20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41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600</v>
      </c>
      <c r="AT207" s="238" t="s">
        <v>128</v>
      </c>
      <c r="AU207" s="238" t="s">
        <v>83</v>
      </c>
      <c r="AY207" s="14" t="s">
        <v>124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133</v>
      </c>
      <c r="BK207" s="239">
        <f>ROUND(I207*H207,2)</f>
        <v>0</v>
      </c>
      <c r="BL207" s="14" t="s">
        <v>600</v>
      </c>
      <c r="BM207" s="238" t="s">
        <v>609</v>
      </c>
    </row>
    <row r="208" s="2" customFormat="1" ht="16.5" customHeight="1">
      <c r="A208" s="35"/>
      <c r="B208" s="36"/>
      <c r="C208" s="226" t="s">
        <v>610</v>
      </c>
      <c r="D208" s="226" t="s">
        <v>128</v>
      </c>
      <c r="E208" s="227" t="s">
        <v>611</v>
      </c>
      <c r="F208" s="228" t="s">
        <v>612</v>
      </c>
      <c r="G208" s="229" t="s">
        <v>613</v>
      </c>
      <c r="H208" s="230">
        <v>1</v>
      </c>
      <c r="I208" s="231"/>
      <c r="J208" s="232">
        <f>ROUND(I208*H208,2)</f>
        <v>0</v>
      </c>
      <c r="K208" s="233"/>
      <c r="L208" s="41"/>
      <c r="M208" s="251" t="s">
        <v>1</v>
      </c>
      <c r="N208" s="252" t="s">
        <v>41</v>
      </c>
      <c r="O208" s="253"/>
      <c r="P208" s="254">
        <f>O208*H208</f>
        <v>0</v>
      </c>
      <c r="Q208" s="254">
        <v>0</v>
      </c>
      <c r="R208" s="254">
        <f>Q208*H208</f>
        <v>0</v>
      </c>
      <c r="S208" s="254">
        <v>0</v>
      </c>
      <c r="T208" s="25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600</v>
      </c>
      <c r="AT208" s="238" t="s">
        <v>128</v>
      </c>
      <c r="AU208" s="238" t="s">
        <v>83</v>
      </c>
      <c r="AY208" s="14" t="s">
        <v>124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133</v>
      </c>
      <c r="BK208" s="239">
        <f>ROUND(I208*H208,2)</f>
        <v>0</v>
      </c>
      <c r="BL208" s="14" t="s">
        <v>600</v>
      </c>
      <c r="BM208" s="238" t="s">
        <v>614</v>
      </c>
    </row>
    <row r="209" s="2" customFormat="1" ht="6.96" customHeight="1">
      <c r="A209" s="35"/>
      <c r="B209" s="69"/>
      <c r="C209" s="70"/>
      <c r="D209" s="70"/>
      <c r="E209" s="70"/>
      <c r="F209" s="70"/>
      <c r="G209" s="70"/>
      <c r="H209" s="70"/>
      <c r="I209" s="70"/>
      <c r="J209" s="70"/>
      <c r="K209" s="70"/>
      <c r="L209" s="41"/>
      <c r="M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</sheetData>
  <sheetProtection sheet="1" autoFilter="0" formatColumns="0" formatRows="0" objects="1" scenarios="1" spinCount="100000" saltValue="kQoe1fKA2ezZex4tNqLxeJ/0nrSGkwfrdrXUETudwyCSv1r4DVHwk2M28kwzdmHyk630bRvf2tJzqT4OJiWiZg==" hashValue="+p+WEfy+k03yCMpDufVXnxrwAsMd1uScGmjNP5yT+xN+KqT8wH6IgtFsqcHTOMzS5CkTWm9YNmX5Awk+LXRjsA==" algorithmName="SHA-512" password="CC35"/>
  <autoFilter ref="C120:K20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75</v>
      </c>
    </row>
    <row r="4" s="1" customFormat="1" ht="24.96" customHeight="1">
      <c r="B4" s="17"/>
      <c r="D4" s="141" t="s">
        <v>91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26.25" customHeight="1">
      <c r="B7" s="17"/>
      <c r="E7" s="144" t="str">
        <f>'Rekapitulácia stavby'!K6</f>
        <v>Modernizácia objektov živočíšnej výroby v Ruminciach - SO 01 Prestavba kravína na ovčín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92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615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24. 2. 2024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">
        <v>94</v>
      </c>
      <c r="F15" s="35"/>
      <c r="G15" s="35"/>
      <c r="H15" s="35"/>
      <c r="I15" s="143" t="s">
        <v>26</v>
      </c>
      <c r="J15" s="146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27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26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29</v>
      </c>
      <c r="E20" s="35"/>
      <c r="F20" s="35"/>
      <c r="G20" s="35"/>
      <c r="H20" s="35"/>
      <c r="I20" s="143" t="s">
        <v>24</v>
      </c>
      <c r="J20" s="146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">
        <v>315</v>
      </c>
      <c r="F21" s="35"/>
      <c r="G21" s="35"/>
      <c r="H21" s="35"/>
      <c r="I21" s="143" t="s">
        <v>26</v>
      </c>
      <c r="J21" s="146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32</v>
      </c>
      <c r="E23" s="35"/>
      <c r="F23" s="35"/>
      <c r="G23" s="35"/>
      <c r="H23" s="35"/>
      <c r="I23" s="143" t="s">
        <v>24</v>
      </c>
      <c r="J23" s="146" t="s">
        <v>1</v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">
        <v>616</v>
      </c>
      <c r="F24" s="35"/>
      <c r="G24" s="35"/>
      <c r="H24" s="35"/>
      <c r="I24" s="143" t="s">
        <v>26</v>
      </c>
      <c r="J24" s="146" t="s">
        <v>1</v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34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5" t="s">
        <v>36</v>
      </c>
      <c r="J32" s="155" t="s">
        <v>38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39</v>
      </c>
      <c r="E33" s="157" t="s">
        <v>40</v>
      </c>
      <c r="F33" s="158">
        <f>ROUND((SUM(BE120:BE179)),  2)</f>
        <v>0</v>
      </c>
      <c r="G33" s="159"/>
      <c r="H33" s="159"/>
      <c r="I33" s="160">
        <v>0.20000000000000001</v>
      </c>
      <c r="J33" s="158">
        <f>ROUND(((SUM(BE120:BE179))*I33),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41</v>
      </c>
      <c r="F34" s="158">
        <f>ROUND((SUM(BF120:BF179)),  2)</f>
        <v>0</v>
      </c>
      <c r="G34" s="159"/>
      <c r="H34" s="159"/>
      <c r="I34" s="160">
        <v>0.20000000000000001</v>
      </c>
      <c r="J34" s="158">
        <f>ROUND(((SUM(BF120:BF179))*I34),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42</v>
      </c>
      <c r="F35" s="161">
        <f>ROUND((SUM(BG120:BG179)),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43</v>
      </c>
      <c r="F36" s="161">
        <f>ROUND((SUM(BH120:BH179)),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44</v>
      </c>
      <c r="F37" s="158">
        <f>ROUND((SUM(BI120:BI179)),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1" t="str">
        <f>E7</f>
        <v>Modernizácia objektov živočíšnej výroby v Ruminciach - SO 01 Prestavba kravína na ovčín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07 - Elektroinštalácia - Bleskozvod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>Rumince</v>
      </c>
      <c r="G89" s="37"/>
      <c r="H89" s="37"/>
      <c r="I89" s="29" t="s">
        <v>21</v>
      </c>
      <c r="J89" s="82" t="str">
        <f>IF(J12="","",J12)</f>
        <v>24. 2. 2024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Družstvo podielníkov, Včelince</v>
      </c>
      <c r="G91" s="37"/>
      <c r="H91" s="37"/>
      <c r="I91" s="29" t="s">
        <v>29</v>
      </c>
      <c r="J91" s="33" t="str">
        <f>E21</f>
        <v>Terézia Vargová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TErézia Vargová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96</v>
      </c>
      <c r="D94" s="183"/>
      <c r="E94" s="183"/>
      <c r="F94" s="183"/>
      <c r="G94" s="183"/>
      <c r="H94" s="183"/>
      <c r="I94" s="183"/>
      <c r="J94" s="184" t="s">
        <v>97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98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86"/>
      <c r="C97" s="187"/>
      <c r="D97" s="188" t="s">
        <v>316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317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617</v>
      </c>
      <c r="E99" s="195"/>
      <c r="F99" s="195"/>
      <c r="G99" s="195"/>
      <c r="H99" s="195"/>
      <c r="I99" s="195"/>
      <c r="J99" s="196">
        <f>J160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318</v>
      </c>
      <c r="E100" s="189"/>
      <c r="F100" s="189"/>
      <c r="G100" s="189"/>
      <c r="H100" s="189"/>
      <c r="I100" s="189"/>
      <c r="J100" s="190">
        <f>J177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110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1" t="str">
        <f>E7</f>
        <v>Modernizácia objektov živočíšnej výroby v Ruminciach - SO 01 Prestavba kravína na ovčín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92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07 - Elektroinštalácia - Bleskozvod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>Rumince</v>
      </c>
      <c r="G114" s="37"/>
      <c r="H114" s="37"/>
      <c r="I114" s="29" t="s">
        <v>21</v>
      </c>
      <c r="J114" s="82" t="str">
        <f>IF(J12="","",J12)</f>
        <v>24. 2. 2024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>Družstvo podielníkov, Včelince</v>
      </c>
      <c r="G116" s="37"/>
      <c r="H116" s="37"/>
      <c r="I116" s="29" t="s">
        <v>29</v>
      </c>
      <c r="J116" s="33" t="str">
        <f>E21</f>
        <v>Terézia Vargová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32</v>
      </c>
      <c r="J117" s="33" t="str">
        <f>E24</f>
        <v>TErézia Vargová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111</v>
      </c>
      <c r="D119" s="201" t="s">
        <v>60</v>
      </c>
      <c r="E119" s="201" t="s">
        <v>56</v>
      </c>
      <c r="F119" s="201" t="s">
        <v>57</v>
      </c>
      <c r="G119" s="201" t="s">
        <v>112</v>
      </c>
      <c r="H119" s="201" t="s">
        <v>113</v>
      </c>
      <c r="I119" s="201" t="s">
        <v>114</v>
      </c>
      <c r="J119" s="202" t="s">
        <v>97</v>
      </c>
      <c r="K119" s="203" t="s">
        <v>115</v>
      </c>
      <c r="L119" s="204"/>
      <c r="M119" s="103" t="s">
        <v>1</v>
      </c>
      <c r="N119" s="104" t="s">
        <v>39</v>
      </c>
      <c r="O119" s="104" t="s">
        <v>116</v>
      </c>
      <c r="P119" s="104" t="s">
        <v>117</v>
      </c>
      <c r="Q119" s="104" t="s">
        <v>118</v>
      </c>
      <c r="R119" s="104" t="s">
        <v>119</v>
      </c>
      <c r="S119" s="104" t="s">
        <v>120</v>
      </c>
      <c r="T119" s="105" t="s">
        <v>121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98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P121+P177</f>
        <v>0</v>
      </c>
      <c r="Q120" s="107"/>
      <c r="R120" s="207">
        <f>R121+R177</f>
        <v>0</v>
      </c>
      <c r="S120" s="107"/>
      <c r="T120" s="208">
        <f>T121+T177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99</v>
      </c>
      <c r="BK120" s="209">
        <f>BK121+BK177</f>
        <v>0</v>
      </c>
    </row>
    <row r="121" s="12" customFormat="1" ht="25.92" customHeight="1">
      <c r="A121" s="12"/>
      <c r="B121" s="210"/>
      <c r="C121" s="211"/>
      <c r="D121" s="212" t="s">
        <v>74</v>
      </c>
      <c r="E121" s="213" t="s">
        <v>188</v>
      </c>
      <c r="F121" s="213" t="s">
        <v>349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P122+P160</f>
        <v>0</v>
      </c>
      <c r="Q121" s="218"/>
      <c r="R121" s="219">
        <f>R122+R160</f>
        <v>0</v>
      </c>
      <c r="S121" s="218"/>
      <c r="T121" s="220">
        <f>T122+T160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125</v>
      </c>
      <c r="AT121" s="222" t="s">
        <v>74</v>
      </c>
      <c r="AU121" s="222" t="s">
        <v>75</v>
      </c>
      <c r="AY121" s="221" t="s">
        <v>124</v>
      </c>
      <c r="BK121" s="223">
        <f>BK122+BK160</f>
        <v>0</v>
      </c>
    </row>
    <row r="122" s="12" customFormat="1" ht="22.8" customHeight="1">
      <c r="A122" s="12"/>
      <c r="B122" s="210"/>
      <c r="C122" s="211"/>
      <c r="D122" s="212" t="s">
        <v>74</v>
      </c>
      <c r="E122" s="224" t="s">
        <v>350</v>
      </c>
      <c r="F122" s="224" t="s">
        <v>351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SUM(P123:P159)</f>
        <v>0</v>
      </c>
      <c r="Q122" s="218"/>
      <c r="R122" s="219">
        <f>SUM(R123:R159)</f>
        <v>0</v>
      </c>
      <c r="S122" s="218"/>
      <c r="T122" s="220">
        <f>SUM(T123:T159)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125</v>
      </c>
      <c r="AT122" s="222" t="s">
        <v>74</v>
      </c>
      <c r="AU122" s="222" t="s">
        <v>83</v>
      </c>
      <c r="AY122" s="221" t="s">
        <v>124</v>
      </c>
      <c r="BK122" s="223">
        <f>SUM(BK123:BK159)</f>
        <v>0</v>
      </c>
    </row>
    <row r="123" s="2" customFormat="1" ht="33" customHeight="1">
      <c r="A123" s="35"/>
      <c r="B123" s="36"/>
      <c r="C123" s="226" t="s">
        <v>83</v>
      </c>
      <c r="D123" s="226" t="s">
        <v>128</v>
      </c>
      <c r="E123" s="227" t="s">
        <v>618</v>
      </c>
      <c r="F123" s="228" t="s">
        <v>619</v>
      </c>
      <c r="G123" s="229" t="s">
        <v>184</v>
      </c>
      <c r="H123" s="230">
        <v>210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41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354</v>
      </c>
      <c r="AT123" s="238" t="s">
        <v>128</v>
      </c>
      <c r="AU123" s="238" t="s">
        <v>133</v>
      </c>
      <c r="AY123" s="14" t="s">
        <v>124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133</v>
      </c>
      <c r="BK123" s="239">
        <f>ROUND(I123*H123,2)</f>
        <v>0</v>
      </c>
      <c r="BL123" s="14" t="s">
        <v>354</v>
      </c>
      <c r="BM123" s="238" t="s">
        <v>620</v>
      </c>
    </row>
    <row r="124" s="2" customFormat="1" ht="16.5" customHeight="1">
      <c r="A124" s="35"/>
      <c r="B124" s="36"/>
      <c r="C124" s="240" t="s">
        <v>133</v>
      </c>
      <c r="D124" s="240" t="s">
        <v>188</v>
      </c>
      <c r="E124" s="241" t="s">
        <v>621</v>
      </c>
      <c r="F124" s="242" t="s">
        <v>622</v>
      </c>
      <c r="G124" s="243" t="s">
        <v>234</v>
      </c>
      <c r="H124" s="244">
        <v>42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41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358</v>
      </c>
      <c r="AT124" s="238" t="s">
        <v>188</v>
      </c>
      <c r="AU124" s="238" t="s">
        <v>133</v>
      </c>
      <c r="AY124" s="14" t="s">
        <v>124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133</v>
      </c>
      <c r="BK124" s="239">
        <f>ROUND(I124*H124,2)</f>
        <v>0</v>
      </c>
      <c r="BL124" s="14" t="s">
        <v>354</v>
      </c>
      <c r="BM124" s="238" t="s">
        <v>623</v>
      </c>
    </row>
    <row r="125" s="2" customFormat="1" ht="16.5" customHeight="1">
      <c r="A125" s="35"/>
      <c r="B125" s="36"/>
      <c r="C125" s="240" t="s">
        <v>125</v>
      </c>
      <c r="D125" s="240" t="s">
        <v>188</v>
      </c>
      <c r="E125" s="241" t="s">
        <v>624</v>
      </c>
      <c r="F125" s="242" t="s">
        <v>625</v>
      </c>
      <c r="G125" s="243" t="s">
        <v>626</v>
      </c>
      <c r="H125" s="244">
        <v>207.71100000000001</v>
      </c>
      <c r="I125" s="245"/>
      <c r="J125" s="246">
        <f>ROUND(I125*H125,2)</f>
        <v>0</v>
      </c>
      <c r="K125" s="247"/>
      <c r="L125" s="248"/>
      <c r="M125" s="249" t="s">
        <v>1</v>
      </c>
      <c r="N125" s="250" t="s">
        <v>41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358</v>
      </c>
      <c r="AT125" s="238" t="s">
        <v>188</v>
      </c>
      <c r="AU125" s="238" t="s">
        <v>133</v>
      </c>
      <c r="AY125" s="14" t="s">
        <v>124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133</v>
      </c>
      <c r="BK125" s="239">
        <f>ROUND(I125*H125,2)</f>
        <v>0</v>
      </c>
      <c r="BL125" s="14" t="s">
        <v>354</v>
      </c>
      <c r="BM125" s="238" t="s">
        <v>627</v>
      </c>
    </row>
    <row r="126" s="2" customFormat="1" ht="33" customHeight="1">
      <c r="A126" s="35"/>
      <c r="B126" s="36"/>
      <c r="C126" s="226" t="s">
        <v>132</v>
      </c>
      <c r="D126" s="226" t="s">
        <v>128</v>
      </c>
      <c r="E126" s="227" t="s">
        <v>628</v>
      </c>
      <c r="F126" s="228" t="s">
        <v>629</v>
      </c>
      <c r="G126" s="229" t="s">
        <v>184</v>
      </c>
      <c r="H126" s="230">
        <v>80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41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354</v>
      </c>
      <c r="AT126" s="238" t="s">
        <v>128</v>
      </c>
      <c r="AU126" s="238" t="s">
        <v>133</v>
      </c>
      <c r="AY126" s="14" t="s">
        <v>124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133</v>
      </c>
      <c r="BK126" s="239">
        <f>ROUND(I126*H126,2)</f>
        <v>0</v>
      </c>
      <c r="BL126" s="14" t="s">
        <v>354</v>
      </c>
      <c r="BM126" s="238" t="s">
        <v>630</v>
      </c>
    </row>
    <row r="127" s="2" customFormat="1" ht="16.5" customHeight="1">
      <c r="A127" s="35"/>
      <c r="B127" s="36"/>
      <c r="C127" s="240" t="s">
        <v>201</v>
      </c>
      <c r="D127" s="240" t="s">
        <v>188</v>
      </c>
      <c r="E127" s="241" t="s">
        <v>631</v>
      </c>
      <c r="F127" s="242" t="s">
        <v>632</v>
      </c>
      <c r="G127" s="243" t="s">
        <v>626</v>
      </c>
      <c r="H127" s="244">
        <v>51.744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41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358</v>
      </c>
      <c r="AT127" s="238" t="s">
        <v>188</v>
      </c>
      <c r="AU127" s="238" t="s">
        <v>133</v>
      </c>
      <c r="AY127" s="14" t="s">
        <v>124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133</v>
      </c>
      <c r="BK127" s="239">
        <f>ROUND(I127*H127,2)</f>
        <v>0</v>
      </c>
      <c r="BL127" s="14" t="s">
        <v>354</v>
      </c>
      <c r="BM127" s="238" t="s">
        <v>633</v>
      </c>
    </row>
    <row r="128" s="2" customFormat="1" ht="16.5" customHeight="1">
      <c r="A128" s="35"/>
      <c r="B128" s="36"/>
      <c r="C128" s="240" t="s">
        <v>135</v>
      </c>
      <c r="D128" s="240" t="s">
        <v>188</v>
      </c>
      <c r="E128" s="241" t="s">
        <v>634</v>
      </c>
      <c r="F128" s="242" t="s">
        <v>635</v>
      </c>
      <c r="G128" s="243" t="s">
        <v>234</v>
      </c>
      <c r="H128" s="244">
        <v>8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41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358</v>
      </c>
      <c r="AT128" s="238" t="s">
        <v>188</v>
      </c>
      <c r="AU128" s="238" t="s">
        <v>133</v>
      </c>
      <c r="AY128" s="14" t="s">
        <v>124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133</v>
      </c>
      <c r="BK128" s="239">
        <f>ROUND(I128*H128,2)</f>
        <v>0</v>
      </c>
      <c r="BL128" s="14" t="s">
        <v>354</v>
      </c>
      <c r="BM128" s="238" t="s">
        <v>636</v>
      </c>
    </row>
    <row r="129" s="2" customFormat="1" ht="21.75" customHeight="1">
      <c r="A129" s="35"/>
      <c r="B129" s="36"/>
      <c r="C129" s="226" t="s">
        <v>205</v>
      </c>
      <c r="D129" s="226" t="s">
        <v>128</v>
      </c>
      <c r="E129" s="227" t="s">
        <v>637</v>
      </c>
      <c r="F129" s="228" t="s">
        <v>638</v>
      </c>
      <c r="G129" s="229" t="s">
        <v>184</v>
      </c>
      <c r="H129" s="230">
        <v>220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41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354</v>
      </c>
      <c r="AT129" s="238" t="s">
        <v>128</v>
      </c>
      <c r="AU129" s="238" t="s">
        <v>133</v>
      </c>
      <c r="AY129" s="14" t="s">
        <v>124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133</v>
      </c>
      <c r="BK129" s="239">
        <f>ROUND(I129*H129,2)</f>
        <v>0</v>
      </c>
      <c r="BL129" s="14" t="s">
        <v>354</v>
      </c>
      <c r="BM129" s="238" t="s">
        <v>639</v>
      </c>
    </row>
    <row r="130" s="2" customFormat="1" ht="16.5" customHeight="1">
      <c r="A130" s="35"/>
      <c r="B130" s="36"/>
      <c r="C130" s="240" t="s">
        <v>215</v>
      </c>
      <c r="D130" s="240" t="s">
        <v>188</v>
      </c>
      <c r="E130" s="241" t="s">
        <v>640</v>
      </c>
      <c r="F130" s="242" t="s">
        <v>641</v>
      </c>
      <c r="G130" s="243" t="s">
        <v>626</v>
      </c>
      <c r="H130" s="244">
        <v>125.53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41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358</v>
      </c>
      <c r="AT130" s="238" t="s">
        <v>188</v>
      </c>
      <c r="AU130" s="238" t="s">
        <v>133</v>
      </c>
      <c r="AY130" s="14" t="s">
        <v>124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133</v>
      </c>
      <c r="BK130" s="239">
        <f>ROUND(I130*H130,2)</f>
        <v>0</v>
      </c>
      <c r="BL130" s="14" t="s">
        <v>354</v>
      </c>
      <c r="BM130" s="238" t="s">
        <v>642</v>
      </c>
    </row>
    <row r="131" s="2" customFormat="1" ht="16.5" customHeight="1">
      <c r="A131" s="35"/>
      <c r="B131" s="36"/>
      <c r="C131" s="240" t="s">
        <v>153</v>
      </c>
      <c r="D131" s="240" t="s">
        <v>188</v>
      </c>
      <c r="E131" s="241" t="s">
        <v>643</v>
      </c>
      <c r="F131" s="242" t="s">
        <v>644</v>
      </c>
      <c r="G131" s="243" t="s">
        <v>234</v>
      </c>
      <c r="H131" s="244">
        <v>31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41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358</v>
      </c>
      <c r="AT131" s="238" t="s">
        <v>188</v>
      </c>
      <c r="AU131" s="238" t="s">
        <v>133</v>
      </c>
      <c r="AY131" s="14" t="s">
        <v>124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133</v>
      </c>
      <c r="BK131" s="239">
        <f>ROUND(I131*H131,2)</f>
        <v>0</v>
      </c>
      <c r="BL131" s="14" t="s">
        <v>354</v>
      </c>
      <c r="BM131" s="238" t="s">
        <v>645</v>
      </c>
    </row>
    <row r="132" s="2" customFormat="1" ht="16.5" customHeight="1">
      <c r="A132" s="35"/>
      <c r="B132" s="36"/>
      <c r="C132" s="240" t="s">
        <v>193</v>
      </c>
      <c r="D132" s="240" t="s">
        <v>188</v>
      </c>
      <c r="E132" s="241" t="s">
        <v>646</v>
      </c>
      <c r="F132" s="242" t="s">
        <v>647</v>
      </c>
      <c r="G132" s="243" t="s">
        <v>234</v>
      </c>
      <c r="H132" s="244">
        <v>97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41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358</v>
      </c>
      <c r="AT132" s="238" t="s">
        <v>188</v>
      </c>
      <c r="AU132" s="238" t="s">
        <v>133</v>
      </c>
      <c r="AY132" s="14" t="s">
        <v>124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133</v>
      </c>
      <c r="BK132" s="239">
        <f>ROUND(I132*H132,2)</f>
        <v>0</v>
      </c>
      <c r="BL132" s="14" t="s">
        <v>354</v>
      </c>
      <c r="BM132" s="238" t="s">
        <v>648</v>
      </c>
    </row>
    <row r="133" s="2" customFormat="1" ht="16.5" customHeight="1">
      <c r="A133" s="35"/>
      <c r="B133" s="36"/>
      <c r="C133" s="240" t="s">
        <v>197</v>
      </c>
      <c r="D133" s="240" t="s">
        <v>188</v>
      </c>
      <c r="E133" s="241" t="s">
        <v>649</v>
      </c>
      <c r="F133" s="242" t="s">
        <v>650</v>
      </c>
      <c r="G133" s="243" t="s">
        <v>234</v>
      </c>
      <c r="H133" s="244">
        <v>105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41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358</v>
      </c>
      <c r="AT133" s="238" t="s">
        <v>188</v>
      </c>
      <c r="AU133" s="238" t="s">
        <v>133</v>
      </c>
      <c r="AY133" s="14" t="s">
        <v>124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133</v>
      </c>
      <c r="BK133" s="239">
        <f>ROUND(I133*H133,2)</f>
        <v>0</v>
      </c>
      <c r="BL133" s="14" t="s">
        <v>354</v>
      </c>
      <c r="BM133" s="238" t="s">
        <v>651</v>
      </c>
    </row>
    <row r="134" s="2" customFormat="1" ht="16.5" customHeight="1">
      <c r="A134" s="35"/>
      <c r="B134" s="36"/>
      <c r="C134" s="240" t="s">
        <v>181</v>
      </c>
      <c r="D134" s="240" t="s">
        <v>188</v>
      </c>
      <c r="E134" s="241" t="s">
        <v>652</v>
      </c>
      <c r="F134" s="242" t="s">
        <v>653</v>
      </c>
      <c r="G134" s="243" t="s">
        <v>234</v>
      </c>
      <c r="H134" s="244">
        <v>18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41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358</v>
      </c>
      <c r="AT134" s="238" t="s">
        <v>188</v>
      </c>
      <c r="AU134" s="238" t="s">
        <v>133</v>
      </c>
      <c r="AY134" s="14" t="s">
        <v>124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133</v>
      </c>
      <c r="BK134" s="239">
        <f>ROUND(I134*H134,2)</f>
        <v>0</v>
      </c>
      <c r="BL134" s="14" t="s">
        <v>354</v>
      </c>
      <c r="BM134" s="238" t="s">
        <v>654</v>
      </c>
    </row>
    <row r="135" s="2" customFormat="1" ht="16.5" customHeight="1">
      <c r="A135" s="35"/>
      <c r="B135" s="36"/>
      <c r="C135" s="240" t="s">
        <v>187</v>
      </c>
      <c r="D135" s="240" t="s">
        <v>188</v>
      </c>
      <c r="E135" s="241" t="s">
        <v>634</v>
      </c>
      <c r="F135" s="242" t="s">
        <v>635</v>
      </c>
      <c r="G135" s="243" t="s">
        <v>234</v>
      </c>
      <c r="H135" s="244">
        <v>33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41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358</v>
      </c>
      <c r="AT135" s="238" t="s">
        <v>188</v>
      </c>
      <c r="AU135" s="238" t="s">
        <v>133</v>
      </c>
      <c r="AY135" s="14" t="s">
        <v>124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133</v>
      </c>
      <c r="BK135" s="239">
        <f>ROUND(I135*H135,2)</f>
        <v>0</v>
      </c>
      <c r="BL135" s="14" t="s">
        <v>354</v>
      </c>
      <c r="BM135" s="238" t="s">
        <v>655</v>
      </c>
    </row>
    <row r="136" s="2" customFormat="1" ht="21.75" customHeight="1">
      <c r="A136" s="35"/>
      <c r="B136" s="36"/>
      <c r="C136" s="226" t="s">
        <v>363</v>
      </c>
      <c r="D136" s="226" t="s">
        <v>128</v>
      </c>
      <c r="E136" s="227" t="s">
        <v>656</v>
      </c>
      <c r="F136" s="228" t="s">
        <v>657</v>
      </c>
      <c r="G136" s="229" t="s">
        <v>234</v>
      </c>
      <c r="H136" s="230">
        <v>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41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354</v>
      </c>
      <c r="AT136" s="238" t="s">
        <v>128</v>
      </c>
      <c r="AU136" s="238" t="s">
        <v>133</v>
      </c>
      <c r="AY136" s="14" t="s">
        <v>124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133</v>
      </c>
      <c r="BK136" s="239">
        <f>ROUND(I136*H136,2)</f>
        <v>0</v>
      </c>
      <c r="BL136" s="14" t="s">
        <v>354</v>
      </c>
      <c r="BM136" s="238" t="s">
        <v>658</v>
      </c>
    </row>
    <row r="137" s="2" customFormat="1" ht="16.5" customHeight="1">
      <c r="A137" s="35"/>
      <c r="B137" s="36"/>
      <c r="C137" s="240" t="s">
        <v>367</v>
      </c>
      <c r="D137" s="240" t="s">
        <v>188</v>
      </c>
      <c r="E137" s="241" t="s">
        <v>659</v>
      </c>
      <c r="F137" s="242" t="s">
        <v>660</v>
      </c>
      <c r="G137" s="243" t="s">
        <v>234</v>
      </c>
      <c r="H137" s="244">
        <v>9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41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358</v>
      </c>
      <c r="AT137" s="238" t="s">
        <v>188</v>
      </c>
      <c r="AU137" s="238" t="s">
        <v>133</v>
      </c>
      <c r="AY137" s="14" t="s">
        <v>124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133</v>
      </c>
      <c r="BK137" s="239">
        <f>ROUND(I137*H137,2)</f>
        <v>0</v>
      </c>
      <c r="BL137" s="14" t="s">
        <v>354</v>
      </c>
      <c r="BM137" s="238" t="s">
        <v>661</v>
      </c>
    </row>
    <row r="138" s="2" customFormat="1" ht="16.5" customHeight="1">
      <c r="A138" s="35"/>
      <c r="B138" s="36"/>
      <c r="C138" s="240" t="s">
        <v>185</v>
      </c>
      <c r="D138" s="240" t="s">
        <v>188</v>
      </c>
      <c r="E138" s="241" t="s">
        <v>662</v>
      </c>
      <c r="F138" s="242" t="s">
        <v>663</v>
      </c>
      <c r="G138" s="243" t="s">
        <v>234</v>
      </c>
      <c r="H138" s="244">
        <v>9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41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358</v>
      </c>
      <c r="AT138" s="238" t="s">
        <v>188</v>
      </c>
      <c r="AU138" s="238" t="s">
        <v>133</v>
      </c>
      <c r="AY138" s="14" t="s">
        <v>124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133</v>
      </c>
      <c r="BK138" s="239">
        <f>ROUND(I138*H138,2)</f>
        <v>0</v>
      </c>
      <c r="BL138" s="14" t="s">
        <v>354</v>
      </c>
      <c r="BM138" s="238" t="s">
        <v>664</v>
      </c>
    </row>
    <row r="139" s="2" customFormat="1" ht="16.5" customHeight="1">
      <c r="A139" s="35"/>
      <c r="B139" s="36"/>
      <c r="C139" s="240" t="s">
        <v>231</v>
      </c>
      <c r="D139" s="240" t="s">
        <v>188</v>
      </c>
      <c r="E139" s="241" t="s">
        <v>665</v>
      </c>
      <c r="F139" s="242" t="s">
        <v>666</v>
      </c>
      <c r="G139" s="243" t="s">
        <v>234</v>
      </c>
      <c r="H139" s="244">
        <v>9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41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358</v>
      </c>
      <c r="AT139" s="238" t="s">
        <v>188</v>
      </c>
      <c r="AU139" s="238" t="s">
        <v>133</v>
      </c>
      <c r="AY139" s="14" t="s">
        <v>124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133</v>
      </c>
      <c r="BK139" s="239">
        <f>ROUND(I139*H139,2)</f>
        <v>0</v>
      </c>
      <c r="BL139" s="14" t="s">
        <v>354</v>
      </c>
      <c r="BM139" s="238" t="s">
        <v>667</v>
      </c>
    </row>
    <row r="140" s="2" customFormat="1" ht="16.5" customHeight="1">
      <c r="A140" s="35"/>
      <c r="B140" s="36"/>
      <c r="C140" s="240" t="s">
        <v>236</v>
      </c>
      <c r="D140" s="240" t="s">
        <v>188</v>
      </c>
      <c r="E140" s="241" t="s">
        <v>668</v>
      </c>
      <c r="F140" s="242" t="s">
        <v>669</v>
      </c>
      <c r="G140" s="243" t="s">
        <v>234</v>
      </c>
      <c r="H140" s="244">
        <v>9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41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358</v>
      </c>
      <c r="AT140" s="238" t="s">
        <v>188</v>
      </c>
      <c r="AU140" s="238" t="s">
        <v>133</v>
      </c>
      <c r="AY140" s="14" t="s">
        <v>124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133</v>
      </c>
      <c r="BK140" s="239">
        <f>ROUND(I140*H140,2)</f>
        <v>0</v>
      </c>
      <c r="BL140" s="14" t="s">
        <v>354</v>
      </c>
      <c r="BM140" s="238" t="s">
        <v>670</v>
      </c>
    </row>
    <row r="141" s="2" customFormat="1" ht="16.5" customHeight="1">
      <c r="A141" s="35"/>
      <c r="B141" s="36"/>
      <c r="C141" s="240" t="s">
        <v>244</v>
      </c>
      <c r="D141" s="240" t="s">
        <v>188</v>
      </c>
      <c r="E141" s="241" t="s">
        <v>671</v>
      </c>
      <c r="F141" s="242" t="s">
        <v>672</v>
      </c>
      <c r="G141" s="243" t="s">
        <v>234</v>
      </c>
      <c r="H141" s="244">
        <v>18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41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358</v>
      </c>
      <c r="AT141" s="238" t="s">
        <v>188</v>
      </c>
      <c r="AU141" s="238" t="s">
        <v>133</v>
      </c>
      <c r="AY141" s="14" t="s">
        <v>124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133</v>
      </c>
      <c r="BK141" s="239">
        <f>ROUND(I141*H141,2)</f>
        <v>0</v>
      </c>
      <c r="BL141" s="14" t="s">
        <v>354</v>
      </c>
      <c r="BM141" s="238" t="s">
        <v>673</v>
      </c>
    </row>
    <row r="142" s="2" customFormat="1" ht="16.5" customHeight="1">
      <c r="A142" s="35"/>
      <c r="B142" s="36"/>
      <c r="C142" s="226" t="s">
        <v>7</v>
      </c>
      <c r="D142" s="226" t="s">
        <v>128</v>
      </c>
      <c r="E142" s="227" t="s">
        <v>674</v>
      </c>
      <c r="F142" s="228" t="s">
        <v>675</v>
      </c>
      <c r="G142" s="229" t="s">
        <v>234</v>
      </c>
      <c r="H142" s="230">
        <v>40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41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354</v>
      </c>
      <c r="AT142" s="238" t="s">
        <v>128</v>
      </c>
      <c r="AU142" s="238" t="s">
        <v>133</v>
      </c>
      <c r="AY142" s="14" t="s">
        <v>124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133</v>
      </c>
      <c r="BK142" s="239">
        <f>ROUND(I142*H142,2)</f>
        <v>0</v>
      </c>
      <c r="BL142" s="14" t="s">
        <v>354</v>
      </c>
      <c r="BM142" s="238" t="s">
        <v>676</v>
      </c>
    </row>
    <row r="143" s="2" customFormat="1" ht="24.15" customHeight="1">
      <c r="A143" s="35"/>
      <c r="B143" s="36"/>
      <c r="C143" s="226" t="s">
        <v>248</v>
      </c>
      <c r="D143" s="226" t="s">
        <v>128</v>
      </c>
      <c r="E143" s="227" t="s">
        <v>488</v>
      </c>
      <c r="F143" s="228" t="s">
        <v>489</v>
      </c>
      <c r="G143" s="229" t="s">
        <v>234</v>
      </c>
      <c r="H143" s="230">
        <v>140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41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354</v>
      </c>
      <c r="AT143" s="238" t="s">
        <v>128</v>
      </c>
      <c r="AU143" s="238" t="s">
        <v>133</v>
      </c>
      <c r="AY143" s="14" t="s">
        <v>124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133</v>
      </c>
      <c r="BK143" s="239">
        <f>ROUND(I143*H143,2)</f>
        <v>0</v>
      </c>
      <c r="BL143" s="14" t="s">
        <v>354</v>
      </c>
      <c r="BM143" s="238" t="s">
        <v>677</v>
      </c>
    </row>
    <row r="144" s="2" customFormat="1" ht="16.5" customHeight="1">
      <c r="A144" s="35"/>
      <c r="B144" s="36"/>
      <c r="C144" s="240" t="s">
        <v>279</v>
      </c>
      <c r="D144" s="240" t="s">
        <v>188</v>
      </c>
      <c r="E144" s="241" t="s">
        <v>492</v>
      </c>
      <c r="F144" s="242" t="s">
        <v>493</v>
      </c>
      <c r="G144" s="243" t="s">
        <v>234</v>
      </c>
      <c r="H144" s="244">
        <v>14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41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358</v>
      </c>
      <c r="AT144" s="238" t="s">
        <v>188</v>
      </c>
      <c r="AU144" s="238" t="s">
        <v>133</v>
      </c>
      <c r="AY144" s="14" t="s">
        <v>124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133</v>
      </c>
      <c r="BK144" s="239">
        <f>ROUND(I144*H144,2)</f>
        <v>0</v>
      </c>
      <c r="BL144" s="14" t="s">
        <v>354</v>
      </c>
      <c r="BM144" s="238" t="s">
        <v>678</v>
      </c>
    </row>
    <row r="145" s="2" customFormat="1" ht="16.5" customHeight="1">
      <c r="A145" s="35"/>
      <c r="B145" s="36"/>
      <c r="C145" s="240" t="s">
        <v>256</v>
      </c>
      <c r="D145" s="240" t="s">
        <v>188</v>
      </c>
      <c r="E145" s="241" t="s">
        <v>679</v>
      </c>
      <c r="F145" s="242" t="s">
        <v>680</v>
      </c>
      <c r="G145" s="243" t="s">
        <v>234</v>
      </c>
      <c r="H145" s="244">
        <v>14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41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358</v>
      </c>
      <c r="AT145" s="238" t="s">
        <v>188</v>
      </c>
      <c r="AU145" s="238" t="s">
        <v>133</v>
      </c>
      <c r="AY145" s="14" t="s">
        <v>124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133</v>
      </c>
      <c r="BK145" s="239">
        <f>ROUND(I145*H145,2)</f>
        <v>0</v>
      </c>
      <c r="BL145" s="14" t="s">
        <v>354</v>
      </c>
      <c r="BM145" s="238" t="s">
        <v>681</v>
      </c>
    </row>
    <row r="146" s="2" customFormat="1" ht="16.5" customHeight="1">
      <c r="A146" s="35"/>
      <c r="B146" s="36"/>
      <c r="C146" s="240" t="s">
        <v>395</v>
      </c>
      <c r="D146" s="240" t="s">
        <v>188</v>
      </c>
      <c r="E146" s="241" t="s">
        <v>682</v>
      </c>
      <c r="F146" s="242" t="s">
        <v>683</v>
      </c>
      <c r="G146" s="243" t="s">
        <v>234</v>
      </c>
      <c r="H146" s="244">
        <v>8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41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358</v>
      </c>
      <c r="AT146" s="238" t="s">
        <v>188</v>
      </c>
      <c r="AU146" s="238" t="s">
        <v>133</v>
      </c>
      <c r="AY146" s="14" t="s">
        <v>124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133</v>
      </c>
      <c r="BK146" s="239">
        <f>ROUND(I146*H146,2)</f>
        <v>0</v>
      </c>
      <c r="BL146" s="14" t="s">
        <v>354</v>
      </c>
      <c r="BM146" s="238" t="s">
        <v>684</v>
      </c>
    </row>
    <row r="147" s="2" customFormat="1" ht="24.15" customHeight="1">
      <c r="A147" s="35"/>
      <c r="B147" s="36"/>
      <c r="C147" s="226" t="s">
        <v>268</v>
      </c>
      <c r="D147" s="226" t="s">
        <v>128</v>
      </c>
      <c r="E147" s="227" t="s">
        <v>685</v>
      </c>
      <c r="F147" s="228" t="s">
        <v>686</v>
      </c>
      <c r="G147" s="229" t="s">
        <v>234</v>
      </c>
      <c r="H147" s="230">
        <v>14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41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354</v>
      </c>
      <c r="AT147" s="238" t="s">
        <v>128</v>
      </c>
      <c r="AU147" s="238" t="s">
        <v>133</v>
      </c>
      <c r="AY147" s="14" t="s">
        <v>124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133</v>
      </c>
      <c r="BK147" s="239">
        <f>ROUND(I147*H147,2)</f>
        <v>0</v>
      </c>
      <c r="BL147" s="14" t="s">
        <v>354</v>
      </c>
      <c r="BM147" s="238" t="s">
        <v>687</v>
      </c>
    </row>
    <row r="148" s="2" customFormat="1" ht="16.5" customHeight="1">
      <c r="A148" s="35"/>
      <c r="B148" s="36"/>
      <c r="C148" s="240" t="s">
        <v>402</v>
      </c>
      <c r="D148" s="240" t="s">
        <v>188</v>
      </c>
      <c r="E148" s="241" t="s">
        <v>688</v>
      </c>
      <c r="F148" s="242" t="s">
        <v>689</v>
      </c>
      <c r="G148" s="243" t="s">
        <v>234</v>
      </c>
      <c r="H148" s="244">
        <v>14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41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358</v>
      </c>
      <c r="AT148" s="238" t="s">
        <v>188</v>
      </c>
      <c r="AU148" s="238" t="s">
        <v>133</v>
      </c>
      <c r="AY148" s="14" t="s">
        <v>124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133</v>
      </c>
      <c r="BK148" s="239">
        <f>ROUND(I148*H148,2)</f>
        <v>0</v>
      </c>
      <c r="BL148" s="14" t="s">
        <v>354</v>
      </c>
      <c r="BM148" s="238" t="s">
        <v>690</v>
      </c>
    </row>
    <row r="149" s="2" customFormat="1" ht="16.5" customHeight="1">
      <c r="A149" s="35"/>
      <c r="B149" s="36"/>
      <c r="C149" s="226" t="s">
        <v>406</v>
      </c>
      <c r="D149" s="226" t="s">
        <v>128</v>
      </c>
      <c r="E149" s="227" t="s">
        <v>691</v>
      </c>
      <c r="F149" s="228" t="s">
        <v>692</v>
      </c>
      <c r="G149" s="229" t="s">
        <v>234</v>
      </c>
      <c r="H149" s="230">
        <v>13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41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354</v>
      </c>
      <c r="AT149" s="238" t="s">
        <v>128</v>
      </c>
      <c r="AU149" s="238" t="s">
        <v>133</v>
      </c>
      <c r="AY149" s="14" t="s">
        <v>124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133</v>
      </c>
      <c r="BK149" s="239">
        <f>ROUND(I149*H149,2)</f>
        <v>0</v>
      </c>
      <c r="BL149" s="14" t="s">
        <v>354</v>
      </c>
      <c r="BM149" s="238" t="s">
        <v>693</v>
      </c>
    </row>
    <row r="150" s="2" customFormat="1" ht="16.5" customHeight="1">
      <c r="A150" s="35"/>
      <c r="B150" s="36"/>
      <c r="C150" s="240" t="s">
        <v>304</v>
      </c>
      <c r="D150" s="240" t="s">
        <v>188</v>
      </c>
      <c r="E150" s="241" t="s">
        <v>694</v>
      </c>
      <c r="F150" s="242" t="s">
        <v>695</v>
      </c>
      <c r="G150" s="243" t="s">
        <v>234</v>
      </c>
      <c r="H150" s="244">
        <v>26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41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358</v>
      </c>
      <c r="AT150" s="238" t="s">
        <v>188</v>
      </c>
      <c r="AU150" s="238" t="s">
        <v>133</v>
      </c>
      <c r="AY150" s="14" t="s">
        <v>124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133</v>
      </c>
      <c r="BK150" s="239">
        <f>ROUND(I150*H150,2)</f>
        <v>0</v>
      </c>
      <c r="BL150" s="14" t="s">
        <v>354</v>
      </c>
      <c r="BM150" s="238" t="s">
        <v>696</v>
      </c>
    </row>
    <row r="151" s="2" customFormat="1" ht="16.5" customHeight="1">
      <c r="A151" s="35"/>
      <c r="B151" s="36"/>
      <c r="C151" s="240" t="s">
        <v>310</v>
      </c>
      <c r="D151" s="240" t="s">
        <v>188</v>
      </c>
      <c r="E151" s="241" t="s">
        <v>697</v>
      </c>
      <c r="F151" s="242" t="s">
        <v>698</v>
      </c>
      <c r="G151" s="243" t="s">
        <v>234</v>
      </c>
      <c r="H151" s="244">
        <v>13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41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358</v>
      </c>
      <c r="AT151" s="238" t="s">
        <v>188</v>
      </c>
      <c r="AU151" s="238" t="s">
        <v>133</v>
      </c>
      <c r="AY151" s="14" t="s">
        <v>124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133</v>
      </c>
      <c r="BK151" s="239">
        <f>ROUND(I151*H151,2)</f>
        <v>0</v>
      </c>
      <c r="BL151" s="14" t="s">
        <v>354</v>
      </c>
      <c r="BM151" s="238" t="s">
        <v>699</v>
      </c>
    </row>
    <row r="152" s="2" customFormat="1" ht="21.75" customHeight="1">
      <c r="A152" s="35"/>
      <c r="B152" s="36"/>
      <c r="C152" s="226" t="s">
        <v>264</v>
      </c>
      <c r="D152" s="226" t="s">
        <v>128</v>
      </c>
      <c r="E152" s="227" t="s">
        <v>700</v>
      </c>
      <c r="F152" s="228" t="s">
        <v>701</v>
      </c>
      <c r="G152" s="229" t="s">
        <v>234</v>
      </c>
      <c r="H152" s="230">
        <v>13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41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354</v>
      </c>
      <c r="AT152" s="238" t="s">
        <v>128</v>
      </c>
      <c r="AU152" s="238" t="s">
        <v>133</v>
      </c>
      <c r="AY152" s="14" t="s">
        <v>124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133</v>
      </c>
      <c r="BK152" s="239">
        <f>ROUND(I152*H152,2)</f>
        <v>0</v>
      </c>
      <c r="BL152" s="14" t="s">
        <v>354</v>
      </c>
      <c r="BM152" s="238" t="s">
        <v>702</v>
      </c>
    </row>
    <row r="153" s="2" customFormat="1" ht="16.5" customHeight="1">
      <c r="A153" s="35"/>
      <c r="B153" s="36"/>
      <c r="C153" s="240" t="s">
        <v>272</v>
      </c>
      <c r="D153" s="240" t="s">
        <v>188</v>
      </c>
      <c r="E153" s="241" t="s">
        <v>703</v>
      </c>
      <c r="F153" s="242" t="s">
        <v>704</v>
      </c>
      <c r="G153" s="243" t="s">
        <v>234</v>
      </c>
      <c r="H153" s="244">
        <v>13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41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358</v>
      </c>
      <c r="AT153" s="238" t="s">
        <v>188</v>
      </c>
      <c r="AU153" s="238" t="s">
        <v>133</v>
      </c>
      <c r="AY153" s="14" t="s">
        <v>124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133</v>
      </c>
      <c r="BK153" s="239">
        <f>ROUND(I153*H153,2)</f>
        <v>0</v>
      </c>
      <c r="BL153" s="14" t="s">
        <v>354</v>
      </c>
      <c r="BM153" s="238" t="s">
        <v>705</v>
      </c>
    </row>
    <row r="154" s="2" customFormat="1" ht="16.5" customHeight="1">
      <c r="A154" s="35"/>
      <c r="B154" s="36"/>
      <c r="C154" s="240" t="s">
        <v>191</v>
      </c>
      <c r="D154" s="240" t="s">
        <v>188</v>
      </c>
      <c r="E154" s="241" t="s">
        <v>706</v>
      </c>
      <c r="F154" s="242" t="s">
        <v>707</v>
      </c>
      <c r="G154" s="243" t="s">
        <v>234</v>
      </c>
      <c r="H154" s="244">
        <v>13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41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358</v>
      </c>
      <c r="AT154" s="238" t="s">
        <v>188</v>
      </c>
      <c r="AU154" s="238" t="s">
        <v>133</v>
      </c>
      <c r="AY154" s="14" t="s">
        <v>124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133</v>
      </c>
      <c r="BK154" s="239">
        <f>ROUND(I154*H154,2)</f>
        <v>0</v>
      </c>
      <c r="BL154" s="14" t="s">
        <v>354</v>
      </c>
      <c r="BM154" s="238" t="s">
        <v>708</v>
      </c>
    </row>
    <row r="155" s="2" customFormat="1" ht="24.15" customHeight="1">
      <c r="A155" s="35"/>
      <c r="B155" s="36"/>
      <c r="C155" s="226" t="s">
        <v>209</v>
      </c>
      <c r="D155" s="226" t="s">
        <v>128</v>
      </c>
      <c r="E155" s="227" t="s">
        <v>709</v>
      </c>
      <c r="F155" s="228" t="s">
        <v>710</v>
      </c>
      <c r="G155" s="229" t="s">
        <v>184</v>
      </c>
      <c r="H155" s="230">
        <v>70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41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354</v>
      </c>
      <c r="AT155" s="238" t="s">
        <v>128</v>
      </c>
      <c r="AU155" s="238" t="s">
        <v>133</v>
      </c>
      <c r="AY155" s="14" t="s">
        <v>124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133</v>
      </c>
      <c r="BK155" s="239">
        <f>ROUND(I155*H155,2)</f>
        <v>0</v>
      </c>
      <c r="BL155" s="14" t="s">
        <v>354</v>
      </c>
      <c r="BM155" s="238" t="s">
        <v>711</v>
      </c>
    </row>
    <row r="156" s="2" customFormat="1" ht="16.5" customHeight="1">
      <c r="A156" s="35"/>
      <c r="B156" s="36"/>
      <c r="C156" s="240" t="s">
        <v>222</v>
      </c>
      <c r="D156" s="240" t="s">
        <v>188</v>
      </c>
      <c r="E156" s="241" t="s">
        <v>712</v>
      </c>
      <c r="F156" s="242" t="s">
        <v>713</v>
      </c>
      <c r="G156" s="243" t="s">
        <v>184</v>
      </c>
      <c r="H156" s="244">
        <v>73.5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41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358</v>
      </c>
      <c r="AT156" s="238" t="s">
        <v>188</v>
      </c>
      <c r="AU156" s="238" t="s">
        <v>133</v>
      </c>
      <c r="AY156" s="14" t="s">
        <v>124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133</v>
      </c>
      <c r="BK156" s="239">
        <f>ROUND(I156*H156,2)</f>
        <v>0</v>
      </c>
      <c r="BL156" s="14" t="s">
        <v>354</v>
      </c>
      <c r="BM156" s="238" t="s">
        <v>714</v>
      </c>
    </row>
    <row r="157" s="2" customFormat="1" ht="16.5" customHeight="1">
      <c r="A157" s="35"/>
      <c r="B157" s="36"/>
      <c r="C157" s="226" t="s">
        <v>283</v>
      </c>
      <c r="D157" s="226" t="s">
        <v>128</v>
      </c>
      <c r="E157" s="227" t="s">
        <v>582</v>
      </c>
      <c r="F157" s="228" t="s">
        <v>583</v>
      </c>
      <c r="G157" s="229" t="s">
        <v>584</v>
      </c>
      <c r="H157" s="256"/>
      <c r="I157" s="231"/>
      <c r="J157" s="232">
        <f>ROUND(I157*H157,2)</f>
        <v>0</v>
      </c>
      <c r="K157" s="233"/>
      <c r="L157" s="41"/>
      <c r="M157" s="234" t="s">
        <v>1</v>
      </c>
      <c r="N157" s="235" t="s">
        <v>41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354</v>
      </c>
      <c r="AT157" s="238" t="s">
        <v>128</v>
      </c>
      <c r="AU157" s="238" t="s">
        <v>133</v>
      </c>
      <c r="AY157" s="14" t="s">
        <v>124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133</v>
      </c>
      <c r="BK157" s="239">
        <f>ROUND(I157*H157,2)</f>
        <v>0</v>
      </c>
      <c r="BL157" s="14" t="s">
        <v>354</v>
      </c>
      <c r="BM157" s="238" t="s">
        <v>715</v>
      </c>
    </row>
    <row r="158" s="2" customFormat="1" ht="16.5" customHeight="1">
      <c r="A158" s="35"/>
      <c r="B158" s="36"/>
      <c r="C158" s="226" t="s">
        <v>252</v>
      </c>
      <c r="D158" s="226" t="s">
        <v>128</v>
      </c>
      <c r="E158" s="227" t="s">
        <v>587</v>
      </c>
      <c r="F158" s="228" t="s">
        <v>588</v>
      </c>
      <c r="G158" s="229" t="s">
        <v>584</v>
      </c>
      <c r="H158" s="256"/>
      <c r="I158" s="231"/>
      <c r="J158" s="232">
        <f>ROUND(I158*H158,2)</f>
        <v>0</v>
      </c>
      <c r="K158" s="233"/>
      <c r="L158" s="41"/>
      <c r="M158" s="234" t="s">
        <v>1</v>
      </c>
      <c r="N158" s="235" t="s">
        <v>41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354</v>
      </c>
      <c r="AT158" s="238" t="s">
        <v>128</v>
      </c>
      <c r="AU158" s="238" t="s">
        <v>133</v>
      </c>
      <c r="AY158" s="14" t="s">
        <v>124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133</v>
      </c>
      <c r="BK158" s="239">
        <f>ROUND(I158*H158,2)</f>
        <v>0</v>
      </c>
      <c r="BL158" s="14" t="s">
        <v>354</v>
      </c>
      <c r="BM158" s="238" t="s">
        <v>716</v>
      </c>
    </row>
    <row r="159" s="2" customFormat="1" ht="16.5" customHeight="1">
      <c r="A159" s="35"/>
      <c r="B159" s="36"/>
      <c r="C159" s="226" t="s">
        <v>173</v>
      </c>
      <c r="D159" s="226" t="s">
        <v>128</v>
      </c>
      <c r="E159" s="227" t="s">
        <v>591</v>
      </c>
      <c r="F159" s="228" t="s">
        <v>592</v>
      </c>
      <c r="G159" s="229" t="s">
        <v>584</v>
      </c>
      <c r="H159" s="256"/>
      <c r="I159" s="231"/>
      <c r="J159" s="232">
        <f>ROUND(I159*H159,2)</f>
        <v>0</v>
      </c>
      <c r="K159" s="233"/>
      <c r="L159" s="41"/>
      <c r="M159" s="234" t="s">
        <v>1</v>
      </c>
      <c r="N159" s="235" t="s">
        <v>41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354</v>
      </c>
      <c r="AT159" s="238" t="s">
        <v>128</v>
      </c>
      <c r="AU159" s="238" t="s">
        <v>133</v>
      </c>
      <c r="AY159" s="14" t="s">
        <v>124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133</v>
      </c>
      <c r="BK159" s="239">
        <f>ROUND(I159*H159,2)</f>
        <v>0</v>
      </c>
      <c r="BL159" s="14" t="s">
        <v>354</v>
      </c>
      <c r="BM159" s="238" t="s">
        <v>717</v>
      </c>
    </row>
    <row r="160" s="12" customFormat="1" ht="22.8" customHeight="1">
      <c r="A160" s="12"/>
      <c r="B160" s="210"/>
      <c r="C160" s="211"/>
      <c r="D160" s="212" t="s">
        <v>74</v>
      </c>
      <c r="E160" s="224" t="s">
        <v>718</v>
      </c>
      <c r="F160" s="224" t="s">
        <v>719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SUM(P161:P176)</f>
        <v>0</v>
      </c>
      <c r="Q160" s="218"/>
      <c r="R160" s="219">
        <f>SUM(R161:R176)</f>
        <v>0</v>
      </c>
      <c r="S160" s="218"/>
      <c r="T160" s="220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125</v>
      </c>
      <c r="AT160" s="222" t="s">
        <v>74</v>
      </c>
      <c r="AU160" s="222" t="s">
        <v>83</v>
      </c>
      <c r="AY160" s="221" t="s">
        <v>124</v>
      </c>
      <c r="BK160" s="223">
        <f>SUM(BK161:BK176)</f>
        <v>0</v>
      </c>
    </row>
    <row r="161" s="2" customFormat="1" ht="24.15" customHeight="1">
      <c r="A161" s="35"/>
      <c r="B161" s="36"/>
      <c r="C161" s="226" t="s">
        <v>160</v>
      </c>
      <c r="D161" s="226" t="s">
        <v>128</v>
      </c>
      <c r="E161" s="227" t="s">
        <v>720</v>
      </c>
      <c r="F161" s="228" t="s">
        <v>721</v>
      </c>
      <c r="G161" s="229" t="s">
        <v>722</v>
      </c>
      <c r="H161" s="230">
        <v>0.25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41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354</v>
      </c>
      <c r="AT161" s="238" t="s">
        <v>128</v>
      </c>
      <c r="AU161" s="238" t="s">
        <v>133</v>
      </c>
      <c r="AY161" s="14" t="s">
        <v>124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133</v>
      </c>
      <c r="BK161" s="239">
        <f>ROUND(I161*H161,2)</f>
        <v>0</v>
      </c>
      <c r="BL161" s="14" t="s">
        <v>354</v>
      </c>
      <c r="BM161" s="238" t="s">
        <v>723</v>
      </c>
    </row>
    <row r="162" s="2" customFormat="1" ht="24.15" customHeight="1">
      <c r="A162" s="35"/>
      <c r="B162" s="36"/>
      <c r="C162" s="226" t="s">
        <v>165</v>
      </c>
      <c r="D162" s="226" t="s">
        <v>128</v>
      </c>
      <c r="E162" s="227" t="s">
        <v>724</v>
      </c>
      <c r="F162" s="228" t="s">
        <v>725</v>
      </c>
      <c r="G162" s="229" t="s">
        <v>131</v>
      </c>
      <c r="H162" s="230">
        <v>10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41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354</v>
      </c>
      <c r="AT162" s="238" t="s">
        <v>128</v>
      </c>
      <c r="AU162" s="238" t="s">
        <v>133</v>
      </c>
      <c r="AY162" s="14" t="s">
        <v>124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133</v>
      </c>
      <c r="BK162" s="239">
        <f>ROUND(I162*H162,2)</f>
        <v>0</v>
      </c>
      <c r="BL162" s="14" t="s">
        <v>354</v>
      </c>
      <c r="BM162" s="238" t="s">
        <v>726</v>
      </c>
    </row>
    <row r="163" s="2" customFormat="1" ht="16.5" customHeight="1">
      <c r="A163" s="35"/>
      <c r="B163" s="36"/>
      <c r="C163" s="226" t="s">
        <v>169</v>
      </c>
      <c r="D163" s="226" t="s">
        <v>128</v>
      </c>
      <c r="E163" s="227" t="s">
        <v>727</v>
      </c>
      <c r="F163" s="228" t="s">
        <v>728</v>
      </c>
      <c r="G163" s="229" t="s">
        <v>131</v>
      </c>
      <c r="H163" s="230">
        <v>5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41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354</v>
      </c>
      <c r="AT163" s="238" t="s">
        <v>128</v>
      </c>
      <c r="AU163" s="238" t="s">
        <v>133</v>
      </c>
      <c r="AY163" s="14" t="s">
        <v>124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133</v>
      </c>
      <c r="BK163" s="239">
        <f>ROUND(I163*H163,2)</f>
        <v>0</v>
      </c>
      <c r="BL163" s="14" t="s">
        <v>354</v>
      </c>
      <c r="BM163" s="238" t="s">
        <v>729</v>
      </c>
    </row>
    <row r="164" s="2" customFormat="1" ht="33" customHeight="1">
      <c r="A164" s="35"/>
      <c r="B164" s="36"/>
      <c r="C164" s="226" t="s">
        <v>155</v>
      </c>
      <c r="D164" s="226" t="s">
        <v>128</v>
      </c>
      <c r="E164" s="227" t="s">
        <v>730</v>
      </c>
      <c r="F164" s="228" t="s">
        <v>731</v>
      </c>
      <c r="G164" s="229" t="s">
        <v>234</v>
      </c>
      <c r="H164" s="230">
        <v>14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41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354</v>
      </c>
      <c r="AT164" s="238" t="s">
        <v>128</v>
      </c>
      <c r="AU164" s="238" t="s">
        <v>133</v>
      </c>
      <c r="AY164" s="14" t="s">
        <v>124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133</v>
      </c>
      <c r="BK164" s="239">
        <f>ROUND(I164*H164,2)</f>
        <v>0</v>
      </c>
      <c r="BL164" s="14" t="s">
        <v>354</v>
      </c>
      <c r="BM164" s="238" t="s">
        <v>732</v>
      </c>
    </row>
    <row r="165" s="2" customFormat="1" ht="24.15" customHeight="1">
      <c r="A165" s="35"/>
      <c r="B165" s="36"/>
      <c r="C165" s="226" t="s">
        <v>127</v>
      </c>
      <c r="D165" s="226" t="s">
        <v>128</v>
      </c>
      <c r="E165" s="227" t="s">
        <v>733</v>
      </c>
      <c r="F165" s="228" t="s">
        <v>734</v>
      </c>
      <c r="G165" s="229" t="s">
        <v>184</v>
      </c>
      <c r="H165" s="230">
        <v>200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41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354</v>
      </c>
      <c r="AT165" s="238" t="s">
        <v>128</v>
      </c>
      <c r="AU165" s="238" t="s">
        <v>133</v>
      </c>
      <c r="AY165" s="14" t="s">
        <v>124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133</v>
      </c>
      <c r="BK165" s="239">
        <f>ROUND(I165*H165,2)</f>
        <v>0</v>
      </c>
      <c r="BL165" s="14" t="s">
        <v>354</v>
      </c>
      <c r="BM165" s="238" t="s">
        <v>735</v>
      </c>
    </row>
    <row r="166" s="2" customFormat="1" ht="24.15" customHeight="1">
      <c r="A166" s="35"/>
      <c r="B166" s="36"/>
      <c r="C166" s="226" t="s">
        <v>137</v>
      </c>
      <c r="D166" s="226" t="s">
        <v>128</v>
      </c>
      <c r="E166" s="227" t="s">
        <v>736</v>
      </c>
      <c r="F166" s="228" t="s">
        <v>737</v>
      </c>
      <c r="G166" s="229" t="s">
        <v>184</v>
      </c>
      <c r="H166" s="230">
        <v>20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41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354</v>
      </c>
      <c r="AT166" s="238" t="s">
        <v>128</v>
      </c>
      <c r="AU166" s="238" t="s">
        <v>133</v>
      </c>
      <c r="AY166" s="14" t="s">
        <v>124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133</v>
      </c>
      <c r="BK166" s="239">
        <f>ROUND(I166*H166,2)</f>
        <v>0</v>
      </c>
      <c r="BL166" s="14" t="s">
        <v>354</v>
      </c>
      <c r="BM166" s="238" t="s">
        <v>738</v>
      </c>
    </row>
    <row r="167" s="2" customFormat="1" ht="24.15" customHeight="1">
      <c r="A167" s="35"/>
      <c r="B167" s="36"/>
      <c r="C167" s="240" t="s">
        <v>141</v>
      </c>
      <c r="D167" s="240" t="s">
        <v>188</v>
      </c>
      <c r="E167" s="241" t="s">
        <v>739</v>
      </c>
      <c r="F167" s="242" t="s">
        <v>740</v>
      </c>
      <c r="G167" s="243" t="s">
        <v>741</v>
      </c>
      <c r="H167" s="244">
        <v>20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41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358</v>
      </c>
      <c r="AT167" s="238" t="s">
        <v>188</v>
      </c>
      <c r="AU167" s="238" t="s">
        <v>133</v>
      </c>
      <c r="AY167" s="14" t="s">
        <v>124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133</v>
      </c>
      <c r="BK167" s="239">
        <f>ROUND(I167*H167,2)</f>
        <v>0</v>
      </c>
      <c r="BL167" s="14" t="s">
        <v>354</v>
      </c>
      <c r="BM167" s="238" t="s">
        <v>742</v>
      </c>
    </row>
    <row r="168" s="2" customFormat="1" ht="33" customHeight="1">
      <c r="A168" s="35"/>
      <c r="B168" s="36"/>
      <c r="C168" s="226" t="s">
        <v>145</v>
      </c>
      <c r="D168" s="226" t="s">
        <v>128</v>
      </c>
      <c r="E168" s="227" t="s">
        <v>743</v>
      </c>
      <c r="F168" s="228" t="s">
        <v>744</v>
      </c>
      <c r="G168" s="229" t="s">
        <v>184</v>
      </c>
      <c r="H168" s="230">
        <v>200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41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354</v>
      </c>
      <c r="AT168" s="238" t="s">
        <v>128</v>
      </c>
      <c r="AU168" s="238" t="s">
        <v>133</v>
      </c>
      <c r="AY168" s="14" t="s">
        <v>124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133</v>
      </c>
      <c r="BK168" s="239">
        <f>ROUND(I168*H168,2)</f>
        <v>0</v>
      </c>
      <c r="BL168" s="14" t="s">
        <v>354</v>
      </c>
      <c r="BM168" s="238" t="s">
        <v>745</v>
      </c>
    </row>
    <row r="169" s="2" customFormat="1" ht="33" customHeight="1">
      <c r="A169" s="35"/>
      <c r="B169" s="36"/>
      <c r="C169" s="226" t="s">
        <v>149</v>
      </c>
      <c r="D169" s="226" t="s">
        <v>128</v>
      </c>
      <c r="E169" s="227" t="s">
        <v>746</v>
      </c>
      <c r="F169" s="228" t="s">
        <v>747</v>
      </c>
      <c r="G169" s="229" t="s">
        <v>131</v>
      </c>
      <c r="H169" s="230">
        <v>70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41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354</v>
      </c>
      <c r="AT169" s="238" t="s">
        <v>128</v>
      </c>
      <c r="AU169" s="238" t="s">
        <v>133</v>
      </c>
      <c r="AY169" s="14" t="s">
        <v>124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133</v>
      </c>
      <c r="BK169" s="239">
        <f>ROUND(I169*H169,2)</f>
        <v>0</v>
      </c>
      <c r="BL169" s="14" t="s">
        <v>354</v>
      </c>
      <c r="BM169" s="238" t="s">
        <v>748</v>
      </c>
    </row>
    <row r="170" s="2" customFormat="1" ht="21.75" customHeight="1">
      <c r="A170" s="35"/>
      <c r="B170" s="36"/>
      <c r="C170" s="226" t="s">
        <v>260</v>
      </c>
      <c r="D170" s="226" t="s">
        <v>128</v>
      </c>
      <c r="E170" s="227" t="s">
        <v>749</v>
      </c>
      <c r="F170" s="228" t="s">
        <v>750</v>
      </c>
      <c r="G170" s="229" t="s">
        <v>131</v>
      </c>
      <c r="H170" s="230">
        <v>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41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354</v>
      </c>
      <c r="AT170" s="238" t="s">
        <v>128</v>
      </c>
      <c r="AU170" s="238" t="s">
        <v>133</v>
      </c>
      <c r="AY170" s="14" t="s">
        <v>124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133</v>
      </c>
      <c r="BK170" s="239">
        <f>ROUND(I170*H170,2)</f>
        <v>0</v>
      </c>
      <c r="BL170" s="14" t="s">
        <v>354</v>
      </c>
      <c r="BM170" s="238" t="s">
        <v>751</v>
      </c>
    </row>
    <row r="171" s="2" customFormat="1" ht="16.5" customHeight="1">
      <c r="A171" s="35"/>
      <c r="B171" s="36"/>
      <c r="C171" s="240" t="s">
        <v>471</v>
      </c>
      <c r="D171" s="240" t="s">
        <v>188</v>
      </c>
      <c r="E171" s="241" t="s">
        <v>752</v>
      </c>
      <c r="F171" s="242" t="s">
        <v>753</v>
      </c>
      <c r="G171" s="243" t="s">
        <v>131</v>
      </c>
      <c r="H171" s="244">
        <v>5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41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358</v>
      </c>
      <c r="AT171" s="238" t="s">
        <v>188</v>
      </c>
      <c r="AU171" s="238" t="s">
        <v>133</v>
      </c>
      <c r="AY171" s="14" t="s">
        <v>124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133</v>
      </c>
      <c r="BK171" s="239">
        <f>ROUND(I171*H171,2)</f>
        <v>0</v>
      </c>
      <c r="BL171" s="14" t="s">
        <v>354</v>
      </c>
      <c r="BM171" s="238" t="s">
        <v>754</v>
      </c>
    </row>
    <row r="172" s="2" customFormat="1" ht="16.5" customHeight="1">
      <c r="A172" s="35"/>
      <c r="B172" s="36"/>
      <c r="C172" s="240" t="s">
        <v>475</v>
      </c>
      <c r="D172" s="240" t="s">
        <v>188</v>
      </c>
      <c r="E172" s="241" t="s">
        <v>755</v>
      </c>
      <c r="F172" s="242" t="s">
        <v>756</v>
      </c>
      <c r="G172" s="243" t="s">
        <v>158</v>
      </c>
      <c r="H172" s="244">
        <v>0.25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41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358</v>
      </c>
      <c r="AT172" s="238" t="s">
        <v>188</v>
      </c>
      <c r="AU172" s="238" t="s">
        <v>133</v>
      </c>
      <c r="AY172" s="14" t="s">
        <v>124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133</v>
      </c>
      <c r="BK172" s="239">
        <f>ROUND(I172*H172,2)</f>
        <v>0</v>
      </c>
      <c r="BL172" s="14" t="s">
        <v>354</v>
      </c>
      <c r="BM172" s="238" t="s">
        <v>757</v>
      </c>
    </row>
    <row r="173" s="2" customFormat="1" ht="16.5" customHeight="1">
      <c r="A173" s="35"/>
      <c r="B173" s="36"/>
      <c r="C173" s="240" t="s">
        <v>479</v>
      </c>
      <c r="D173" s="240" t="s">
        <v>188</v>
      </c>
      <c r="E173" s="241" t="s">
        <v>758</v>
      </c>
      <c r="F173" s="242" t="s">
        <v>759</v>
      </c>
      <c r="G173" s="243" t="s">
        <v>158</v>
      </c>
      <c r="H173" s="244">
        <v>0.025000000000000001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41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358</v>
      </c>
      <c r="AT173" s="238" t="s">
        <v>188</v>
      </c>
      <c r="AU173" s="238" t="s">
        <v>133</v>
      </c>
      <c r="AY173" s="14" t="s">
        <v>124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133</v>
      </c>
      <c r="BK173" s="239">
        <f>ROUND(I173*H173,2)</f>
        <v>0</v>
      </c>
      <c r="BL173" s="14" t="s">
        <v>354</v>
      </c>
      <c r="BM173" s="238" t="s">
        <v>760</v>
      </c>
    </row>
    <row r="174" s="2" customFormat="1" ht="16.5" customHeight="1">
      <c r="A174" s="35"/>
      <c r="B174" s="36"/>
      <c r="C174" s="240" t="s">
        <v>483</v>
      </c>
      <c r="D174" s="240" t="s">
        <v>188</v>
      </c>
      <c r="E174" s="241" t="s">
        <v>761</v>
      </c>
      <c r="F174" s="242" t="s">
        <v>762</v>
      </c>
      <c r="G174" s="243" t="s">
        <v>158</v>
      </c>
      <c r="H174" s="244">
        <v>0.050000000000000003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41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358</v>
      </c>
      <c r="AT174" s="238" t="s">
        <v>188</v>
      </c>
      <c r="AU174" s="238" t="s">
        <v>133</v>
      </c>
      <c r="AY174" s="14" t="s">
        <v>124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133</v>
      </c>
      <c r="BK174" s="239">
        <f>ROUND(I174*H174,2)</f>
        <v>0</v>
      </c>
      <c r="BL174" s="14" t="s">
        <v>354</v>
      </c>
      <c r="BM174" s="238" t="s">
        <v>763</v>
      </c>
    </row>
    <row r="175" s="2" customFormat="1" ht="16.5" customHeight="1">
      <c r="A175" s="35"/>
      <c r="B175" s="36"/>
      <c r="C175" s="240" t="s">
        <v>487</v>
      </c>
      <c r="D175" s="240" t="s">
        <v>188</v>
      </c>
      <c r="E175" s="241" t="s">
        <v>764</v>
      </c>
      <c r="F175" s="242" t="s">
        <v>765</v>
      </c>
      <c r="G175" s="243" t="s">
        <v>766</v>
      </c>
      <c r="H175" s="244">
        <v>75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41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358</v>
      </c>
      <c r="AT175" s="238" t="s">
        <v>188</v>
      </c>
      <c r="AU175" s="238" t="s">
        <v>133</v>
      </c>
      <c r="AY175" s="14" t="s">
        <v>124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133</v>
      </c>
      <c r="BK175" s="239">
        <f>ROUND(I175*H175,2)</f>
        <v>0</v>
      </c>
      <c r="BL175" s="14" t="s">
        <v>354</v>
      </c>
      <c r="BM175" s="238" t="s">
        <v>767</v>
      </c>
    </row>
    <row r="176" s="2" customFormat="1" ht="16.5" customHeight="1">
      <c r="A176" s="35"/>
      <c r="B176" s="36"/>
      <c r="C176" s="226" t="s">
        <v>491</v>
      </c>
      <c r="D176" s="226" t="s">
        <v>128</v>
      </c>
      <c r="E176" s="227" t="s">
        <v>768</v>
      </c>
      <c r="F176" s="228" t="s">
        <v>592</v>
      </c>
      <c r="G176" s="229" t="s">
        <v>584</v>
      </c>
      <c r="H176" s="256"/>
      <c r="I176" s="231"/>
      <c r="J176" s="232">
        <f>ROUND(I176*H176,2)</f>
        <v>0</v>
      </c>
      <c r="K176" s="233"/>
      <c r="L176" s="41"/>
      <c r="M176" s="234" t="s">
        <v>1</v>
      </c>
      <c r="N176" s="235" t="s">
        <v>41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354</v>
      </c>
      <c r="AT176" s="238" t="s">
        <v>128</v>
      </c>
      <c r="AU176" s="238" t="s">
        <v>133</v>
      </c>
      <c r="AY176" s="14" t="s">
        <v>124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133</v>
      </c>
      <c r="BK176" s="239">
        <f>ROUND(I176*H176,2)</f>
        <v>0</v>
      </c>
      <c r="BL176" s="14" t="s">
        <v>354</v>
      </c>
      <c r="BM176" s="238" t="s">
        <v>769</v>
      </c>
    </row>
    <row r="177" s="12" customFormat="1" ht="25.92" customHeight="1">
      <c r="A177" s="12"/>
      <c r="B177" s="210"/>
      <c r="C177" s="211"/>
      <c r="D177" s="212" t="s">
        <v>74</v>
      </c>
      <c r="E177" s="213" t="s">
        <v>594</v>
      </c>
      <c r="F177" s="213" t="s">
        <v>595</v>
      </c>
      <c r="G177" s="211"/>
      <c r="H177" s="211"/>
      <c r="I177" s="214"/>
      <c r="J177" s="215">
        <f>BK177</f>
        <v>0</v>
      </c>
      <c r="K177" s="211"/>
      <c r="L177" s="216"/>
      <c r="M177" s="217"/>
      <c r="N177" s="218"/>
      <c r="O177" s="218"/>
      <c r="P177" s="219">
        <f>SUM(P178:P179)</f>
        <v>0</v>
      </c>
      <c r="Q177" s="218"/>
      <c r="R177" s="219">
        <f>SUM(R178:R179)</f>
        <v>0</v>
      </c>
      <c r="S177" s="218"/>
      <c r="T177" s="22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132</v>
      </c>
      <c r="AT177" s="222" t="s">
        <v>74</v>
      </c>
      <c r="AU177" s="222" t="s">
        <v>75</v>
      </c>
      <c r="AY177" s="221" t="s">
        <v>124</v>
      </c>
      <c r="BK177" s="223">
        <f>SUM(BK178:BK179)</f>
        <v>0</v>
      </c>
    </row>
    <row r="178" s="2" customFormat="1" ht="16.5" customHeight="1">
      <c r="A178" s="35"/>
      <c r="B178" s="36"/>
      <c r="C178" s="226" t="s">
        <v>240</v>
      </c>
      <c r="D178" s="226" t="s">
        <v>128</v>
      </c>
      <c r="E178" s="227" t="s">
        <v>770</v>
      </c>
      <c r="F178" s="228" t="s">
        <v>771</v>
      </c>
      <c r="G178" s="229" t="s">
        <v>599</v>
      </c>
      <c r="H178" s="230">
        <v>30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41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600</v>
      </c>
      <c r="AT178" s="238" t="s">
        <v>128</v>
      </c>
      <c r="AU178" s="238" t="s">
        <v>83</v>
      </c>
      <c r="AY178" s="14" t="s">
        <v>124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133</v>
      </c>
      <c r="BK178" s="239">
        <f>ROUND(I178*H178,2)</f>
        <v>0</v>
      </c>
      <c r="BL178" s="14" t="s">
        <v>600</v>
      </c>
      <c r="BM178" s="238" t="s">
        <v>772</v>
      </c>
    </row>
    <row r="179" s="2" customFormat="1" ht="16.5" customHeight="1">
      <c r="A179" s="35"/>
      <c r="B179" s="36"/>
      <c r="C179" s="226" t="s">
        <v>498</v>
      </c>
      <c r="D179" s="226" t="s">
        <v>128</v>
      </c>
      <c r="E179" s="227" t="s">
        <v>773</v>
      </c>
      <c r="F179" s="228" t="s">
        <v>774</v>
      </c>
      <c r="G179" s="229" t="s">
        <v>599</v>
      </c>
      <c r="H179" s="230">
        <v>25</v>
      </c>
      <c r="I179" s="231"/>
      <c r="J179" s="232">
        <f>ROUND(I179*H179,2)</f>
        <v>0</v>
      </c>
      <c r="K179" s="233"/>
      <c r="L179" s="41"/>
      <c r="M179" s="251" t="s">
        <v>1</v>
      </c>
      <c r="N179" s="252" t="s">
        <v>41</v>
      </c>
      <c r="O179" s="253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600</v>
      </c>
      <c r="AT179" s="238" t="s">
        <v>128</v>
      </c>
      <c r="AU179" s="238" t="s">
        <v>83</v>
      </c>
      <c r="AY179" s="14" t="s">
        <v>124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133</v>
      </c>
      <c r="BK179" s="239">
        <f>ROUND(I179*H179,2)</f>
        <v>0</v>
      </c>
      <c r="BL179" s="14" t="s">
        <v>600</v>
      </c>
      <c r="BM179" s="238" t="s">
        <v>775</v>
      </c>
    </row>
    <row r="180" s="2" customFormat="1" ht="6.96" customHeight="1">
      <c r="A180" s="35"/>
      <c r="B180" s="69"/>
      <c r="C180" s="70"/>
      <c r="D180" s="70"/>
      <c r="E180" s="70"/>
      <c r="F180" s="70"/>
      <c r="G180" s="70"/>
      <c r="H180" s="70"/>
      <c r="I180" s="70"/>
      <c r="J180" s="70"/>
      <c r="K180" s="70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mbdwBvC79AV08ETeIXwlXWlNhtNfugKSWLTeCTXVNHirt3fVavlJ85AhFDcheP2fknGdsMfdUSi83OIXHQ9Q5w==" hashValue="EsBvLI8gp72a83JD557DJGx0GuFQoP+wslOrqqyN0LOHzpf6xcSHkaAfEZFanmWSezdqeHnrv7NPeZ1PwQTamw==" algorithmName="SHA-512" password="CC35"/>
  <autoFilter ref="C119:K17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Oros</dc:creator>
  <cp:lastModifiedBy>Roman Oros</cp:lastModifiedBy>
  <dcterms:created xsi:type="dcterms:W3CDTF">2024-02-24T08:39:36Z</dcterms:created>
  <dcterms:modified xsi:type="dcterms:W3CDTF">2024-02-24T08:39:39Z</dcterms:modified>
</cp:coreProperties>
</file>